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<sst xmlns="http://schemas.openxmlformats.org/spreadsheetml/2006/main" count="61" uniqueCount="37">
  <si>
    <t>附件1</t>
  </si>
  <si>
    <t>石楼县2023年第八次统筹整合使用财政涉农资金项目安排计划汇总表</t>
  </si>
  <si>
    <t>序号</t>
  </si>
  <si>
    <t>单位</t>
  </si>
  <si>
    <t>调整项目</t>
  </si>
  <si>
    <t>新增</t>
  </si>
  <si>
    <t>下达2023年整合资金</t>
  </si>
  <si>
    <t>退回项目资金</t>
  </si>
  <si>
    <t>删除项目</t>
  </si>
  <si>
    <t>备注</t>
  </si>
  <si>
    <t>合计</t>
  </si>
  <si>
    <t>雨露计划项目</t>
  </si>
  <si>
    <t>产业奖补项目</t>
  </si>
  <si>
    <t>务工交通补助项目</t>
  </si>
  <si>
    <t>产业项目</t>
  </si>
  <si>
    <t>稳岗补助项目</t>
  </si>
  <si>
    <t>项目数</t>
  </si>
  <si>
    <t>总投资</t>
  </si>
  <si>
    <t>其中整合资金</t>
  </si>
  <si>
    <t>调整后金额</t>
  </si>
  <si>
    <t>调增(+)减(-)</t>
  </si>
  <si>
    <t>金额</t>
  </si>
  <si>
    <t>资金</t>
  </si>
  <si>
    <t>灵泉镇</t>
  </si>
  <si>
    <t>罗村镇</t>
  </si>
  <si>
    <t>义牒镇</t>
  </si>
  <si>
    <t>小蒜镇</t>
  </si>
  <si>
    <t>辛关镇</t>
  </si>
  <si>
    <t>347,75</t>
  </si>
  <si>
    <t>龙交乡</t>
  </si>
  <si>
    <t>和合乡</t>
  </si>
  <si>
    <t>裴沟乡</t>
  </si>
  <si>
    <t>曹家垣乡</t>
  </si>
  <si>
    <t>小计</t>
  </si>
  <si>
    <t>教体局</t>
  </si>
  <si>
    <t>人社局</t>
  </si>
  <si>
    <t>农业农村和水利局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</si>
</sst>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26"/>
  <sheetViews>
    <sheetView tabSelected="1" zoomScale="70" zoomScaleNormal="70" workbookViewId="0">
      <selection activeCell="AI6" sqref="AI6"/>
    </sheetView>
  </sheetViews>
  <sheetFormatPr defaultColWidth="9" defaultRowHeight="13.5"/>
  <cols>
    <col min="1" max="1" width="4.25" style="1" customWidth="1"/>
    <col min="2" max="2" width="11.6" style="1" customWidth="1"/>
    <col min="3" max="3" width="7.85833333333333" style="1" customWidth="1"/>
    <col min="4" max="4" width="11.25" style="1" customWidth="1"/>
    <col min="5" max="5" width="14.6416666666667" style="1" customWidth="1"/>
    <col min="6" max="7" width="9.625" style="1" customWidth="1"/>
    <col min="8" max="8" width="7.31666666666667" style="1" customWidth="1"/>
    <col min="9" max="9" width="16.9583333333333" style="1" customWidth="1"/>
    <col min="10" max="10" width="6.5" style="1" customWidth="1"/>
    <col min="11" max="11" width="11.125" style="1" customWidth="1"/>
    <col min="12" max="12" width="7.625" style="1" customWidth="1"/>
    <col min="13" max="17" width="9.375" style="1" customWidth="1"/>
    <col min="18" max="18" width="6.875" style="1" customWidth="1"/>
    <col min="19" max="19" width="10.875" style="1" customWidth="1"/>
    <col min="20" max="20" width="4.5" style="1" hidden="1" customWidth="1"/>
    <col min="21" max="21" width="12.2" style="1" hidden="1" customWidth="1"/>
    <col min="22" max="22" width="4.75" style="1" hidden="1" customWidth="1"/>
    <col min="23" max="23" width="10.375" style="1" hidden="1" customWidth="1"/>
    <col min="24" max="24" width="5.25" style="1" hidden="1" customWidth="1"/>
    <col min="25" max="25" width="10.375" style="1" hidden="1" customWidth="1"/>
    <col min="26" max="26" width="4.5" style="1" hidden="1" customWidth="1"/>
    <col min="27" max="27" width="10.375" style="1" hidden="1" customWidth="1"/>
    <col min="28" max="28" width="9.125" style="1" hidden="1" customWidth="1"/>
    <col min="29" max="29" width="11.175" style="6" hidden="1" customWidth="1"/>
    <col min="30" max="30" width="0.183333333333333" style="6" customWidth="1"/>
    <col min="31" max="31" width="11.125" style="1" customWidth="1"/>
    <col min="32" max="16375" width="9" style="1"/>
  </cols>
  <sheetData>
    <row r="1" s="1" customFormat="1" ht="22" customHeight="1" spans="1:30">
      <c r="A1" s="7" t="s">
        <v>0</v>
      </c>
      <c r="B1" s="7"/>
      <c r="H1" s="8"/>
      <c r="I1" s="8"/>
      <c r="U1" s="25"/>
      <c r="V1" s="26"/>
      <c r="W1" s="26"/>
      <c r="X1" s="26"/>
      <c r="Y1" s="26"/>
      <c r="Z1" s="26"/>
      <c r="AA1" s="26"/>
      <c r="AC1" s="6"/>
      <c r="AD1" s="6"/>
    </row>
    <row r="2" s="1" customFormat="1" ht="25.5" spans="1:3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="1" customFormat="1" ht="18" customHeight="1" spans="2:31">
      <c r="B3" s="6"/>
      <c r="C3" s="6"/>
      <c r="D3" s="6"/>
      <c r="E3" s="6"/>
      <c r="F3" s="6"/>
      <c r="G3" s="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0"/>
      <c r="AD3" s="30"/>
      <c r="AE3" s="10"/>
    </row>
    <row r="4" s="2" customFormat="1" ht="25" customHeight="1" spans="1:31">
      <c r="A4" s="11" t="s">
        <v>2</v>
      </c>
      <c r="B4" s="11" t="s">
        <v>3</v>
      </c>
      <c r="C4" s="12" t="s">
        <v>4</v>
      </c>
      <c r="D4" s="12"/>
      <c r="E4" s="12"/>
      <c r="F4" s="12" t="s">
        <v>5</v>
      </c>
      <c r="G4" s="12"/>
      <c r="H4" s="13" t="s">
        <v>6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27" t="s">
        <v>7</v>
      </c>
      <c r="U4" s="28"/>
      <c r="V4" s="28"/>
      <c r="W4" s="28"/>
      <c r="X4" s="28"/>
      <c r="Y4" s="28"/>
      <c r="Z4" s="28"/>
      <c r="AA4" s="15"/>
      <c r="AB4" s="12" t="s">
        <v>8</v>
      </c>
      <c r="AC4" s="12"/>
      <c r="AD4" s="12"/>
      <c r="AE4" s="31" t="s">
        <v>9</v>
      </c>
    </row>
    <row r="5" s="2" customFormat="1" ht="30" customHeight="1" spans="1:31">
      <c r="A5" s="14"/>
      <c r="B5" s="14"/>
      <c r="C5" s="12"/>
      <c r="D5" s="12"/>
      <c r="E5" s="12"/>
      <c r="F5" s="12"/>
      <c r="G5" s="12"/>
      <c r="H5" s="15" t="s">
        <v>10</v>
      </c>
      <c r="I5" s="12"/>
      <c r="J5" s="17" t="s">
        <v>11</v>
      </c>
      <c r="K5" s="17"/>
      <c r="L5" s="17" t="s">
        <v>12</v>
      </c>
      <c r="M5" s="17"/>
      <c r="N5" s="17" t="s">
        <v>13</v>
      </c>
      <c r="O5" s="17"/>
      <c r="P5" s="23" t="s">
        <v>14</v>
      </c>
      <c r="Q5" s="18"/>
      <c r="R5" s="17" t="s">
        <v>15</v>
      </c>
      <c r="S5" s="17"/>
      <c r="T5" s="23" t="s">
        <v>10</v>
      </c>
      <c r="U5" s="18"/>
      <c r="V5" s="23">
        <v>2021</v>
      </c>
      <c r="W5" s="18"/>
      <c r="X5" s="23">
        <v>2022</v>
      </c>
      <c r="Y5" s="18"/>
      <c r="Z5" s="23">
        <v>2023</v>
      </c>
      <c r="AA5" s="18"/>
      <c r="AB5" s="17" t="s">
        <v>16</v>
      </c>
      <c r="AC5" s="17" t="s">
        <v>17</v>
      </c>
      <c r="AD5" s="17" t="s">
        <v>18</v>
      </c>
      <c r="AE5" s="32"/>
    </row>
    <row r="6" s="3" customFormat="1" ht="55" customHeight="1" spans="1:16375">
      <c r="A6" s="16"/>
      <c r="B6" s="16"/>
      <c r="C6" s="17" t="s">
        <v>16</v>
      </c>
      <c r="D6" s="17" t="s">
        <v>19</v>
      </c>
      <c r="E6" s="17" t="s">
        <v>20</v>
      </c>
      <c r="F6" s="17" t="s">
        <v>16</v>
      </c>
      <c r="G6" s="17" t="s">
        <v>21</v>
      </c>
      <c r="H6" s="18" t="s">
        <v>16</v>
      </c>
      <c r="I6" s="17" t="s">
        <v>21</v>
      </c>
      <c r="J6" s="17" t="s">
        <v>16</v>
      </c>
      <c r="K6" s="17" t="s">
        <v>21</v>
      </c>
      <c r="L6" s="17" t="s">
        <v>16</v>
      </c>
      <c r="M6" s="17" t="s">
        <v>21</v>
      </c>
      <c r="N6" s="17" t="s">
        <v>16</v>
      </c>
      <c r="O6" s="17" t="s">
        <v>21</v>
      </c>
      <c r="P6" s="17" t="s">
        <v>16</v>
      </c>
      <c r="Q6" s="17" t="s">
        <v>21</v>
      </c>
      <c r="R6" s="17" t="s">
        <v>16</v>
      </c>
      <c r="S6" s="17" t="s">
        <v>21</v>
      </c>
      <c r="T6" s="17" t="s">
        <v>16</v>
      </c>
      <c r="U6" s="17" t="s">
        <v>22</v>
      </c>
      <c r="V6" s="17" t="s">
        <v>16</v>
      </c>
      <c r="W6" s="17" t="s">
        <v>18</v>
      </c>
      <c r="X6" s="17" t="s">
        <v>16</v>
      </c>
      <c r="Y6" s="17" t="s">
        <v>18</v>
      </c>
      <c r="Z6" s="17" t="s">
        <v>16</v>
      </c>
      <c r="AA6" s="17" t="s">
        <v>18</v>
      </c>
      <c r="AB6" s="17"/>
      <c r="AC6" s="17"/>
      <c r="AD6" s="17"/>
      <c r="AE6" s="33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</row>
    <row r="7" s="4" customFormat="1" ht="29" customHeight="1" spans="1:16375">
      <c r="A7" s="19">
        <v>1</v>
      </c>
      <c r="B7" s="17" t="s">
        <v>23</v>
      </c>
      <c r="C7" s="20">
        <v>3</v>
      </c>
      <c r="D7" s="21">
        <v>695.41</v>
      </c>
      <c r="E7" s="21">
        <v>374.11</v>
      </c>
      <c r="F7" s="21"/>
      <c r="G7" s="21"/>
      <c r="H7" s="21">
        <f>J7+L7+N7+R7</f>
        <v>3</v>
      </c>
      <c r="I7" s="21">
        <f>K7+M7+O7+S7</f>
        <v>302.342791</v>
      </c>
      <c r="J7" s="21"/>
      <c r="K7" s="21"/>
      <c r="L7" s="21">
        <v>1</v>
      </c>
      <c r="M7" s="21">
        <v>3.59</v>
      </c>
      <c r="N7" s="21">
        <v>1</v>
      </c>
      <c r="O7" s="21">
        <v>134</v>
      </c>
      <c r="P7" s="21"/>
      <c r="Q7" s="21"/>
      <c r="R7" s="21">
        <v>1</v>
      </c>
      <c r="S7" s="29">
        <v>164.752791</v>
      </c>
      <c r="T7" s="21">
        <f>V7+X7+Z7</f>
        <v>0</v>
      </c>
      <c r="U7" s="21">
        <f>W7+Y7+AA7</f>
        <v>0</v>
      </c>
      <c r="V7" s="21"/>
      <c r="W7" s="21"/>
      <c r="X7" s="21"/>
      <c r="Y7" s="21"/>
      <c r="Z7" s="21"/>
      <c r="AA7" s="21"/>
      <c r="AB7" s="21"/>
      <c r="AC7" s="21"/>
      <c r="AD7" s="21"/>
      <c r="AE7" s="21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</row>
    <row r="8" s="5" customFormat="1" ht="29" customHeight="1" spans="1:31">
      <c r="A8" s="19">
        <v>2</v>
      </c>
      <c r="B8" s="17" t="s">
        <v>24</v>
      </c>
      <c r="C8" s="20">
        <v>2</v>
      </c>
      <c r="D8" s="21">
        <v>184.14</v>
      </c>
      <c r="E8" s="21">
        <v>56.465</v>
      </c>
      <c r="F8" s="21"/>
      <c r="G8" s="21"/>
      <c r="H8" s="21">
        <f>J8+L8+N8+R8</f>
        <v>2</v>
      </c>
      <c r="I8" s="21">
        <f t="shared" ref="I8:I15" si="0">K8+M8+O8+S8</f>
        <v>56.465</v>
      </c>
      <c r="J8" s="21"/>
      <c r="K8" s="21"/>
      <c r="L8" s="21"/>
      <c r="M8" s="21"/>
      <c r="N8" s="21">
        <v>1</v>
      </c>
      <c r="O8" s="21">
        <v>32.825</v>
      </c>
      <c r="P8" s="21"/>
      <c r="Q8" s="21"/>
      <c r="R8" s="21">
        <v>1</v>
      </c>
      <c r="S8" s="21">
        <v>23.64</v>
      </c>
      <c r="T8" s="21">
        <f t="shared" ref="T8:T15" si="1">V8+X8+Z8</f>
        <v>6</v>
      </c>
      <c r="U8" s="21">
        <f t="shared" ref="U8:U15" si="2">W8+Y8+AA8</f>
        <v>194.521933</v>
      </c>
      <c r="V8" s="21"/>
      <c r="W8" s="21"/>
      <c r="X8" s="21">
        <v>3</v>
      </c>
      <c r="Y8" s="21">
        <v>48.321933</v>
      </c>
      <c r="Z8" s="21">
        <v>3</v>
      </c>
      <c r="AA8" s="21">
        <v>146.2</v>
      </c>
      <c r="AB8" s="21"/>
      <c r="AC8" s="21"/>
      <c r="AD8" s="21"/>
      <c r="AE8" s="21"/>
    </row>
    <row r="9" s="5" customFormat="1" ht="39" customHeight="1" spans="1:31">
      <c r="A9" s="19">
        <v>3</v>
      </c>
      <c r="B9" s="17" t="s">
        <v>25</v>
      </c>
      <c r="C9" s="20">
        <v>2</v>
      </c>
      <c r="D9" s="21">
        <v>168.05</v>
      </c>
      <c r="E9" s="21">
        <v>57.155</v>
      </c>
      <c r="F9" s="21"/>
      <c r="G9" s="21"/>
      <c r="H9" s="21">
        <f>J9+L9+N9+R9</f>
        <v>2</v>
      </c>
      <c r="I9" s="21">
        <f t="shared" si="0"/>
        <v>57.155</v>
      </c>
      <c r="J9" s="21"/>
      <c r="K9" s="21"/>
      <c r="L9" s="21"/>
      <c r="M9" s="21"/>
      <c r="N9" s="21">
        <v>1</v>
      </c>
      <c r="O9" s="24">
        <v>32.795</v>
      </c>
      <c r="P9" s="24"/>
      <c r="Q9" s="24"/>
      <c r="R9" s="21">
        <v>1</v>
      </c>
      <c r="S9" s="21">
        <v>24.36</v>
      </c>
      <c r="T9" s="21">
        <f t="shared" si="1"/>
        <v>0</v>
      </c>
      <c r="U9" s="21">
        <f t="shared" si="2"/>
        <v>0</v>
      </c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="4" customFormat="1" ht="45" customHeight="1" spans="1:31">
      <c r="A10" s="19">
        <v>4</v>
      </c>
      <c r="B10" s="17" t="s">
        <v>26</v>
      </c>
      <c r="C10" s="20">
        <v>2</v>
      </c>
      <c r="D10" s="21">
        <v>313.91</v>
      </c>
      <c r="E10" s="21">
        <v>157.04</v>
      </c>
      <c r="F10" s="21"/>
      <c r="G10" s="21"/>
      <c r="H10" s="21">
        <f>J10+L10+N10+R10</f>
        <v>2</v>
      </c>
      <c r="I10" s="21">
        <f t="shared" si="0"/>
        <v>157.04</v>
      </c>
      <c r="J10" s="21"/>
      <c r="K10" s="21"/>
      <c r="L10" s="21"/>
      <c r="M10" s="21"/>
      <c r="N10" s="21">
        <v>1</v>
      </c>
      <c r="O10" s="21">
        <v>62</v>
      </c>
      <c r="P10" s="21"/>
      <c r="Q10" s="21"/>
      <c r="R10" s="21">
        <v>1</v>
      </c>
      <c r="S10" s="21">
        <v>95.04</v>
      </c>
      <c r="T10" s="21">
        <f t="shared" si="1"/>
        <v>0</v>
      </c>
      <c r="U10" s="21">
        <f t="shared" si="2"/>
        <v>0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="5" customFormat="1" ht="45" customHeight="1" spans="1:31">
      <c r="A11" s="19">
        <v>5</v>
      </c>
      <c r="B11" s="17" t="s">
        <v>27</v>
      </c>
      <c r="C11" s="20">
        <v>2</v>
      </c>
      <c r="D11" s="21" t="s">
        <v>28</v>
      </c>
      <c r="E11" s="21">
        <v>143.825</v>
      </c>
      <c r="F11" s="21">
        <v>3</v>
      </c>
      <c r="G11" s="21">
        <v>127</v>
      </c>
      <c r="H11" s="21">
        <f>J11+L11+N11+R11+P11</f>
        <v>5</v>
      </c>
      <c r="I11" s="21">
        <f>K11+M11+O11+S11+Q11</f>
        <v>270.825</v>
      </c>
      <c r="J11" s="21"/>
      <c r="K11" s="21"/>
      <c r="L11" s="21"/>
      <c r="M11" s="21"/>
      <c r="N11" s="21">
        <v>1</v>
      </c>
      <c r="O11" s="21">
        <v>77.105</v>
      </c>
      <c r="P11" s="21">
        <v>3</v>
      </c>
      <c r="Q11" s="21">
        <v>127</v>
      </c>
      <c r="R11" s="21">
        <v>1</v>
      </c>
      <c r="S11" s="21">
        <v>66.72</v>
      </c>
      <c r="T11" s="21">
        <f t="shared" si="1"/>
        <v>0</v>
      </c>
      <c r="U11" s="21">
        <f t="shared" si="2"/>
        <v>0</v>
      </c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="5" customFormat="1" ht="45" customHeight="1" spans="1:31">
      <c r="A12" s="19">
        <v>6</v>
      </c>
      <c r="B12" s="17" t="s">
        <v>29</v>
      </c>
      <c r="C12" s="20">
        <v>2</v>
      </c>
      <c r="D12" s="21">
        <v>238.095</v>
      </c>
      <c r="E12" s="21">
        <v>114</v>
      </c>
      <c r="F12" s="21"/>
      <c r="G12" s="21"/>
      <c r="H12" s="21">
        <f>J12+L12+N12+R12+P12</f>
        <v>2</v>
      </c>
      <c r="I12" s="21">
        <f>K12+M12+O12+S12+Q12</f>
        <v>114</v>
      </c>
      <c r="J12" s="21"/>
      <c r="K12" s="21"/>
      <c r="L12" s="21"/>
      <c r="M12" s="21"/>
      <c r="N12" s="21">
        <v>1</v>
      </c>
      <c r="O12" s="21">
        <v>54</v>
      </c>
      <c r="P12" s="21"/>
      <c r="Q12" s="21"/>
      <c r="R12" s="21">
        <v>1</v>
      </c>
      <c r="S12" s="21">
        <v>60</v>
      </c>
      <c r="T12" s="21">
        <f t="shared" si="1"/>
        <v>0</v>
      </c>
      <c r="U12" s="21">
        <f t="shared" si="2"/>
        <v>0</v>
      </c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="5" customFormat="1" ht="45" customHeight="1" spans="1:31">
      <c r="A13" s="19">
        <v>7</v>
      </c>
      <c r="B13" s="17" t="s">
        <v>30</v>
      </c>
      <c r="C13" s="20">
        <v>2</v>
      </c>
      <c r="D13" s="21">
        <v>235.725</v>
      </c>
      <c r="E13" s="21">
        <v>132.66</v>
      </c>
      <c r="F13" s="21">
        <v>3</v>
      </c>
      <c r="G13" s="21">
        <v>174</v>
      </c>
      <c r="H13" s="21">
        <f>J13+L13+N13+R13+P13</f>
        <v>5</v>
      </c>
      <c r="I13" s="21">
        <f>K13+M13+O13+S13+Q13</f>
        <v>306.66</v>
      </c>
      <c r="J13" s="21"/>
      <c r="K13" s="21"/>
      <c r="L13" s="21"/>
      <c r="M13" s="21"/>
      <c r="N13" s="21">
        <v>1</v>
      </c>
      <c r="O13" s="21">
        <v>62.7</v>
      </c>
      <c r="P13" s="21">
        <v>3</v>
      </c>
      <c r="Q13" s="21">
        <v>174</v>
      </c>
      <c r="R13" s="21">
        <v>1</v>
      </c>
      <c r="S13" s="21">
        <v>69.96</v>
      </c>
      <c r="T13" s="21">
        <f t="shared" si="1"/>
        <v>5</v>
      </c>
      <c r="U13" s="21">
        <f t="shared" si="2"/>
        <v>6.973762</v>
      </c>
      <c r="V13" s="21"/>
      <c r="W13" s="21"/>
      <c r="X13" s="21"/>
      <c r="Y13" s="21"/>
      <c r="Z13" s="21">
        <v>5</v>
      </c>
      <c r="AA13" s="21">
        <v>6.973762</v>
      </c>
      <c r="AB13" s="21"/>
      <c r="AC13" s="21"/>
      <c r="AD13" s="21"/>
      <c r="AE13" s="21"/>
    </row>
    <row r="14" s="5" customFormat="1" ht="45" customHeight="1" spans="1:31">
      <c r="A14" s="19">
        <v>8</v>
      </c>
      <c r="B14" s="17" t="s">
        <v>31</v>
      </c>
      <c r="C14" s="20">
        <v>2</v>
      </c>
      <c r="D14" s="21">
        <v>172.16</v>
      </c>
      <c r="E14" s="21">
        <v>97.865</v>
      </c>
      <c r="F14" s="21"/>
      <c r="G14" s="21"/>
      <c r="H14" s="21">
        <f>J14+L14+N14+R14</f>
        <v>2</v>
      </c>
      <c r="I14" s="21">
        <f t="shared" si="0"/>
        <v>97.865</v>
      </c>
      <c r="J14" s="21"/>
      <c r="K14" s="21"/>
      <c r="L14" s="21"/>
      <c r="M14" s="21"/>
      <c r="N14" s="21">
        <v>1</v>
      </c>
      <c r="O14" s="21">
        <v>42.545</v>
      </c>
      <c r="P14" s="21"/>
      <c r="Q14" s="21"/>
      <c r="R14" s="21">
        <v>1</v>
      </c>
      <c r="S14" s="21">
        <v>55.32</v>
      </c>
      <c r="T14" s="21">
        <f t="shared" si="1"/>
        <v>5</v>
      </c>
      <c r="U14" s="21">
        <f t="shared" si="2"/>
        <v>9.325143</v>
      </c>
      <c r="V14" s="21"/>
      <c r="W14" s="21"/>
      <c r="X14" s="21"/>
      <c r="Y14" s="21"/>
      <c r="Z14" s="21">
        <v>5</v>
      </c>
      <c r="AA14" s="21">
        <v>9.325143</v>
      </c>
      <c r="AB14" s="21"/>
      <c r="AC14" s="21"/>
      <c r="AD14" s="21"/>
      <c r="AE14" s="21"/>
    </row>
    <row r="15" s="5" customFormat="1" ht="45" customHeight="1" spans="1:31">
      <c r="A15" s="19">
        <v>9</v>
      </c>
      <c r="B15" s="17" t="s">
        <v>32</v>
      </c>
      <c r="C15" s="20">
        <v>2</v>
      </c>
      <c r="D15" s="21">
        <v>193.74</v>
      </c>
      <c r="E15" s="21">
        <v>72.135</v>
      </c>
      <c r="F15" s="21"/>
      <c r="G15" s="21"/>
      <c r="H15" s="21">
        <f>J15+L15+N15+R15</f>
        <v>2</v>
      </c>
      <c r="I15" s="21">
        <f t="shared" si="0"/>
        <v>72.135</v>
      </c>
      <c r="J15" s="21"/>
      <c r="K15" s="21"/>
      <c r="L15" s="21"/>
      <c r="M15" s="21"/>
      <c r="N15" s="21">
        <v>1</v>
      </c>
      <c r="O15" s="21">
        <v>42.975</v>
      </c>
      <c r="P15" s="21"/>
      <c r="Q15" s="21"/>
      <c r="R15" s="21">
        <v>1</v>
      </c>
      <c r="S15" s="21">
        <v>29.16</v>
      </c>
      <c r="T15" s="21">
        <f t="shared" si="1"/>
        <v>2</v>
      </c>
      <c r="U15" s="21">
        <f t="shared" si="2"/>
        <v>0.572155</v>
      </c>
      <c r="V15" s="21"/>
      <c r="W15" s="21"/>
      <c r="X15" s="21"/>
      <c r="Y15" s="21"/>
      <c r="Z15" s="21">
        <v>2</v>
      </c>
      <c r="AA15" s="21">
        <v>0.572155</v>
      </c>
      <c r="AB15" s="21"/>
      <c r="AC15" s="21"/>
      <c r="AD15" s="21"/>
      <c r="AE15" s="21"/>
    </row>
    <row r="16" s="5" customFormat="1" ht="48" customHeight="1" spans="1:31">
      <c r="A16" s="19" t="s">
        <v>33</v>
      </c>
      <c r="B16" s="17"/>
      <c r="C16" s="20">
        <f>SUM(C7:C15)</f>
        <v>19</v>
      </c>
      <c r="D16" s="21">
        <f>SUM(D7:D15)</f>
        <v>2201.23</v>
      </c>
      <c r="E16" s="21">
        <f>SUM(E7:E15)</f>
        <v>1205.255</v>
      </c>
      <c r="F16" s="21">
        <v>6</v>
      </c>
      <c r="G16" s="21">
        <v>301</v>
      </c>
      <c r="H16" s="21">
        <f>J16+L16+N16+R16+P16</f>
        <v>25</v>
      </c>
      <c r="I16" s="21">
        <f>SUM(I7:I15)</f>
        <v>1434.487791</v>
      </c>
      <c r="J16" s="21">
        <f t="shared" ref="H16:T16" si="3">SUM(J7:J15)</f>
        <v>0</v>
      </c>
      <c r="K16" s="21">
        <f t="shared" si="3"/>
        <v>0</v>
      </c>
      <c r="L16" s="21">
        <f t="shared" si="3"/>
        <v>1</v>
      </c>
      <c r="M16" s="21">
        <f t="shared" si="3"/>
        <v>3.59</v>
      </c>
      <c r="N16" s="21">
        <f t="shared" si="3"/>
        <v>9</v>
      </c>
      <c r="O16" s="21">
        <f t="shared" si="3"/>
        <v>540.945</v>
      </c>
      <c r="P16" s="21">
        <v>6</v>
      </c>
      <c r="Q16" s="21">
        <v>301</v>
      </c>
      <c r="R16" s="21">
        <f>SUM(R7:R15)</f>
        <v>9</v>
      </c>
      <c r="S16" s="21">
        <f>SUM(S7:S15)</f>
        <v>588.952791</v>
      </c>
      <c r="T16" s="21">
        <f>SUM(T7:T15)</f>
        <v>18</v>
      </c>
      <c r="U16" s="21">
        <f t="shared" ref="U16:AF16" si="4">SUM(U7:U15)</f>
        <v>211.392993</v>
      </c>
      <c r="V16" s="21">
        <f t="shared" si="4"/>
        <v>0</v>
      </c>
      <c r="W16" s="21">
        <f t="shared" si="4"/>
        <v>0</v>
      </c>
      <c r="X16" s="21">
        <f t="shared" si="4"/>
        <v>3</v>
      </c>
      <c r="Y16" s="21">
        <f t="shared" si="4"/>
        <v>48.321933</v>
      </c>
      <c r="Z16" s="21">
        <f t="shared" si="4"/>
        <v>15</v>
      </c>
      <c r="AA16" s="21">
        <f t="shared" si="4"/>
        <v>163.07106</v>
      </c>
      <c r="AB16" s="21">
        <f t="shared" si="4"/>
        <v>0</v>
      </c>
      <c r="AC16" s="21">
        <f t="shared" si="4"/>
        <v>0</v>
      </c>
      <c r="AD16" s="21">
        <f t="shared" si="4"/>
        <v>0</v>
      </c>
      <c r="AE16" s="21"/>
    </row>
    <row r="17" s="5" customFormat="1" ht="45" hidden="1" customHeight="1" spans="1:31">
      <c r="A17" s="19">
        <v>10</v>
      </c>
      <c r="B17" s="17" t="s">
        <v>34</v>
      </c>
      <c r="C17" s="20">
        <v>1</v>
      </c>
      <c r="D17" s="21">
        <v>486.6</v>
      </c>
      <c r="E17" s="21">
        <v>3.6</v>
      </c>
      <c r="F17" s="21"/>
      <c r="G17" s="21"/>
      <c r="H17" s="21">
        <f>J17+L17+N17+R17</f>
        <v>1</v>
      </c>
      <c r="I17" s="21">
        <f>K17+M17+O17+S17</f>
        <v>3.6</v>
      </c>
      <c r="J17" s="21">
        <v>1</v>
      </c>
      <c r="K17" s="21">
        <v>3.6</v>
      </c>
      <c r="L17" s="21"/>
      <c r="M17" s="21"/>
      <c r="N17" s="21"/>
      <c r="O17" s="21"/>
      <c r="P17" s="21"/>
      <c r="Q17" s="21"/>
      <c r="R17" s="21"/>
      <c r="S17" s="21"/>
      <c r="T17" s="21">
        <f>V17+X17+Z17</f>
        <v>0</v>
      </c>
      <c r="U17" s="21">
        <f>W17+Y17+AA17</f>
        <v>0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="5" customFormat="1" ht="45" hidden="1" customHeight="1" spans="1:31">
      <c r="A18" s="19">
        <v>11</v>
      </c>
      <c r="B18" s="17" t="s">
        <v>35</v>
      </c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>
        <f>V18+X18+Z18</f>
        <v>1</v>
      </c>
      <c r="U18" s="21">
        <f>W18+Y18+AA18</f>
        <v>95.407358</v>
      </c>
      <c r="V18" s="21"/>
      <c r="W18" s="21"/>
      <c r="X18" s="21"/>
      <c r="Y18" s="21"/>
      <c r="Z18" s="21">
        <v>1</v>
      </c>
      <c r="AA18" s="21">
        <v>95.407358</v>
      </c>
      <c r="AB18" s="21">
        <v>1</v>
      </c>
      <c r="AC18" s="21">
        <v>95.407358</v>
      </c>
      <c r="AD18" s="21">
        <v>95.407358</v>
      </c>
      <c r="AE18" s="21"/>
    </row>
    <row r="19" s="5" customFormat="1" ht="45" customHeight="1" spans="1:31">
      <c r="A19" s="19">
        <v>12</v>
      </c>
      <c r="B19" s="17" t="s">
        <v>36</v>
      </c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>
        <f>V19+X19+Z19</f>
        <v>5</v>
      </c>
      <c r="U19" s="21">
        <f>W19+Y19+AA19</f>
        <v>1131.28744</v>
      </c>
      <c r="V19" s="21">
        <v>1</v>
      </c>
      <c r="W19" s="21">
        <v>417</v>
      </c>
      <c r="X19" s="21">
        <v>1</v>
      </c>
      <c r="Y19" s="21">
        <v>400</v>
      </c>
      <c r="Z19" s="21">
        <v>3</v>
      </c>
      <c r="AA19" s="21">
        <v>314.28744</v>
      </c>
      <c r="AB19" s="21">
        <v>1</v>
      </c>
      <c r="AC19" s="21">
        <v>301</v>
      </c>
      <c r="AD19" s="21">
        <v>242</v>
      </c>
      <c r="AE19" s="21"/>
    </row>
    <row r="20" s="5" customFormat="1" ht="36" customHeight="1" spans="1:31">
      <c r="A20" s="19" t="s">
        <v>33</v>
      </c>
      <c r="B20" s="19"/>
      <c r="C20" s="20">
        <f>SUM(C17:C19)</f>
        <v>1</v>
      </c>
      <c r="D20" s="21">
        <f>SUM(D17:D19)</f>
        <v>486.6</v>
      </c>
      <c r="E20" s="21">
        <f>SUM(E17:E19)</f>
        <v>3.6</v>
      </c>
      <c r="F20" s="21"/>
      <c r="G20" s="21"/>
      <c r="H20" s="21">
        <f t="shared" ref="H20:O20" si="5">SUM(H17:H19)</f>
        <v>1</v>
      </c>
      <c r="I20" s="21">
        <f t="shared" si="5"/>
        <v>3.6</v>
      </c>
      <c r="J20" s="21">
        <f t="shared" si="5"/>
        <v>1</v>
      </c>
      <c r="K20" s="21">
        <f t="shared" si="5"/>
        <v>3.6</v>
      </c>
      <c r="L20" s="21">
        <f t="shared" si="5"/>
        <v>0</v>
      </c>
      <c r="M20" s="21">
        <f t="shared" si="5"/>
        <v>0</v>
      </c>
      <c r="N20" s="21">
        <f t="shared" si="5"/>
        <v>0</v>
      </c>
      <c r="O20" s="21">
        <f t="shared" si="5"/>
        <v>0</v>
      </c>
      <c r="P20" s="21">
        <v>0</v>
      </c>
      <c r="Q20" s="21">
        <v>0</v>
      </c>
      <c r="R20" s="21">
        <f t="shared" ref="R20:AF20" si="6">SUM(R17:R19)</f>
        <v>0</v>
      </c>
      <c r="S20" s="21">
        <f t="shared" si="6"/>
        <v>0</v>
      </c>
      <c r="T20" s="21">
        <f t="shared" si="6"/>
        <v>6</v>
      </c>
      <c r="U20" s="21">
        <f t="shared" si="6"/>
        <v>1226.694798</v>
      </c>
      <c r="V20" s="21">
        <f t="shared" si="6"/>
        <v>1</v>
      </c>
      <c r="W20" s="21">
        <f t="shared" si="6"/>
        <v>417</v>
      </c>
      <c r="X20" s="21">
        <f t="shared" si="6"/>
        <v>1</v>
      </c>
      <c r="Y20" s="21">
        <f t="shared" si="6"/>
        <v>400</v>
      </c>
      <c r="Z20" s="21">
        <f t="shared" si="6"/>
        <v>4</v>
      </c>
      <c r="AA20" s="21">
        <f t="shared" si="6"/>
        <v>409.694798</v>
      </c>
      <c r="AB20" s="21">
        <f t="shared" si="6"/>
        <v>2</v>
      </c>
      <c r="AC20" s="21">
        <f t="shared" si="6"/>
        <v>396.407358</v>
      </c>
      <c r="AD20" s="21">
        <f t="shared" si="6"/>
        <v>337.407358</v>
      </c>
      <c r="AE20" s="21"/>
    </row>
    <row r="21" s="5" customFormat="1" ht="38" customHeight="1" spans="1:31">
      <c r="A21" s="19" t="s">
        <v>10</v>
      </c>
      <c r="B21" s="19">
        <f>B16+B20</f>
        <v>0</v>
      </c>
      <c r="C21" s="20">
        <f>C16+C20</f>
        <v>20</v>
      </c>
      <c r="D21" s="21">
        <f>D16+D20</f>
        <v>2687.83</v>
      </c>
      <c r="E21" s="21">
        <f>E16+E20</f>
        <v>1208.855</v>
      </c>
      <c r="F21" s="21">
        <v>6</v>
      </c>
      <c r="G21" s="21">
        <v>301</v>
      </c>
      <c r="H21" s="21">
        <f t="shared" ref="H21:R21" si="7">H16+H20</f>
        <v>26</v>
      </c>
      <c r="I21" s="21">
        <f t="shared" si="7"/>
        <v>1438.087791</v>
      </c>
      <c r="J21" s="21">
        <f t="shared" si="7"/>
        <v>1</v>
      </c>
      <c r="K21" s="21">
        <f t="shared" si="7"/>
        <v>3.6</v>
      </c>
      <c r="L21" s="21">
        <f t="shared" si="7"/>
        <v>1</v>
      </c>
      <c r="M21" s="21">
        <f t="shared" si="7"/>
        <v>3.59</v>
      </c>
      <c r="N21" s="21">
        <f t="shared" si="7"/>
        <v>9</v>
      </c>
      <c r="O21" s="21">
        <f t="shared" si="7"/>
        <v>540.945</v>
      </c>
      <c r="P21" s="21">
        <v>6</v>
      </c>
      <c r="Q21" s="21">
        <v>301</v>
      </c>
      <c r="R21" s="21">
        <f>R16+R20</f>
        <v>9</v>
      </c>
      <c r="S21" s="21">
        <f>S16+S20</f>
        <v>588.952791</v>
      </c>
      <c r="T21" s="21">
        <f>T16+T20</f>
        <v>24</v>
      </c>
      <c r="U21" s="21">
        <f t="shared" ref="U21:AF21" si="8">U16+U20</f>
        <v>1438.087791</v>
      </c>
      <c r="V21" s="21">
        <f t="shared" si="8"/>
        <v>1</v>
      </c>
      <c r="W21" s="21">
        <f t="shared" si="8"/>
        <v>417</v>
      </c>
      <c r="X21" s="21">
        <f t="shared" si="8"/>
        <v>4</v>
      </c>
      <c r="Y21" s="21">
        <f t="shared" si="8"/>
        <v>448.321933</v>
      </c>
      <c r="Z21" s="21">
        <f t="shared" si="8"/>
        <v>19</v>
      </c>
      <c r="AA21" s="21">
        <f t="shared" si="8"/>
        <v>572.765858</v>
      </c>
      <c r="AB21" s="21">
        <f t="shared" si="8"/>
        <v>2</v>
      </c>
      <c r="AC21" s="21">
        <f t="shared" si="8"/>
        <v>396.407358</v>
      </c>
      <c r="AD21" s="21">
        <f t="shared" si="8"/>
        <v>337.407358</v>
      </c>
      <c r="AE21" s="21"/>
    </row>
    <row r="26" ht="14.25" spans="5:5">
      <c r="E26" s="22"/>
    </row>
  </sheetData>
  <mergeCells count="25">
    <mergeCell ref="A1:B1"/>
    <mergeCell ref="H1:I1"/>
    <mergeCell ref="A2:AE2"/>
    <mergeCell ref="H3:AE3"/>
    <mergeCell ref="H4:S4"/>
    <mergeCell ref="T4:AA4"/>
    <mergeCell ref="AB4:AD4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4:A6"/>
    <mergeCell ref="B4:B6"/>
    <mergeCell ref="AB5:AB6"/>
    <mergeCell ref="AC5:AC6"/>
    <mergeCell ref="AD5:AD6"/>
    <mergeCell ref="AE4:AE6"/>
    <mergeCell ref="C4:E5"/>
    <mergeCell ref="F4:G5"/>
  </mergeCells>
  <pageMargins left="0.357638888888889" right="0.357638888888889" top="0.60625" bottom="0.2125" header="0.5" footer="0.5"/>
  <pageSetup paperSize="9" scale="7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YYY</cp:lastModifiedBy>
  <dcterms:created xsi:type="dcterms:W3CDTF">2019-07-24T07:52:00Z</dcterms:created>
  <dcterms:modified xsi:type="dcterms:W3CDTF">2023-11-03T01:41:23Z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66B78A6CAA054D34B208CD018F786B8C_13</vt:lpwstr>
  </property>
</Properties>
</file>