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计划汇总" sheetId="10" r:id="rId1"/>
    <sheet name="计划明细表" sheetId="8" r:id="rId2"/>
  </sheets>
  <definedNames>
    <definedName name="_xlnm._FilterDatabase" localSheetId="1" hidden="1">计划明细表!$A$6:$AI$275</definedName>
    <definedName name="_xlnm.Print_Titles" localSheetId="1">计划明细表!$1:$6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R230" authorId="0">
      <text>
        <r>
          <rPr>
            <b/>
            <sz val="9"/>
            <rFont val="宋体"/>
            <charset val="134"/>
          </rPr>
          <t>Administrator:</t>
        </r>
        <r>
          <rPr>
            <sz val="9"/>
            <rFont val="宋体"/>
            <charset val="134"/>
          </rPr>
          <t xml:space="preserve">
减少77万元</t>
        </r>
      </text>
    </comment>
    <comment ref="S230" authorId="0">
      <text>
        <r>
          <rPr>
            <b/>
            <sz val="9"/>
            <rFont val="宋体"/>
            <charset val="134"/>
          </rPr>
          <t>Administrator:</t>
        </r>
        <r>
          <rPr>
            <sz val="9"/>
            <rFont val="宋体"/>
            <charset val="134"/>
          </rPr>
          <t xml:space="preserve">
减少77万元</t>
        </r>
      </text>
    </comment>
  </commentList>
</comments>
</file>

<file path=xl/sharedStrings.xml><?xml version="1.0" encoding="utf-8"?>
<sst xmlns="http://schemas.openxmlformats.org/spreadsheetml/2006/main" count="5821" uniqueCount="1639">
  <si>
    <t>附件1</t>
  </si>
  <si>
    <t>石楼县2026年巩固拓展脱贫成果有效衔接乡村振兴项目拟实施计划分类汇总表</t>
  </si>
  <si>
    <t>单位（盖章）：  石楼县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</si>
  <si>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</si>
  <si>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</si>
  <si>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</si>
  <si>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</si>
  <si>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</si>
  <si>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</si>
  <si>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</si>
  <si>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</si>
  <si>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</si>
  <si>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</si>
  <si>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</si>
  <si>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</si>
  <si>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</si>
  <si>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</si>
  <si>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</si>
  <si>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</si>
  <si>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</si>
  <si>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</si>
  <si>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</si>
  <si>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</si>
  <si>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</si>
  <si>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</si>
  <si>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</si>
  <si>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6.高质量庭院经济项目</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</si>
  <si>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</si>
  <si>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</si>
  <si>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</si>
  <si>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</si>
  <si>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</si>
  <si>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</si>
  <si>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</si>
  <si>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</si>
  <si>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</si>
  <si>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</si>
  <si>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</si>
  <si>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</si>
  <si>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</si>
  <si>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</si>
  <si>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</si>
  <si>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</si>
  <si>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</si>
  <si>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</si>
  <si>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</si>
  <si>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</si>
  <si>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</si>
  <si>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</si>
  <si>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1.其他</t>
  </si>
  <si>
    <t>附件2</t>
  </si>
  <si>
    <t>石楼县2026年巩固拓展脱贫成果有效衔接乡村振兴项目拟实施计划明细表</t>
  </si>
  <si>
    <t xml:space="preserve">单位：（盖章）                                                                                                                                                                                                                                            </t>
  </si>
  <si>
    <t>项目类别</t>
  </si>
  <si>
    <t>乡</t>
  </si>
  <si>
    <t>村</t>
  </si>
  <si>
    <t>项目编号</t>
  </si>
  <si>
    <t>项目名称</t>
  </si>
  <si>
    <t>建设性质</t>
  </si>
  <si>
    <t>实施地点</t>
  </si>
  <si>
    <t>时间进度</t>
  </si>
  <si>
    <t>责任单位</t>
  </si>
  <si>
    <t>建设内容及规模</t>
  </si>
  <si>
    <t>主要建设规模</t>
  </si>
  <si>
    <t>绩效目标</t>
  </si>
  <si>
    <t>联农带农机制</t>
  </si>
  <si>
    <t>项目行业部门</t>
  </si>
  <si>
    <t>项目主管单位</t>
  </si>
  <si>
    <t>项目实施单位</t>
  </si>
  <si>
    <t>二级项目类型</t>
  </si>
  <si>
    <t>项目子类型</t>
  </si>
  <si>
    <t>计划开工时间</t>
  </si>
  <si>
    <t>计划完工时间</t>
  </si>
  <si>
    <t>单位</t>
  </si>
  <si>
    <t>数量</t>
  </si>
  <si>
    <t>补助标准</t>
  </si>
  <si>
    <t>项目预算总投资（万元）</t>
  </si>
  <si>
    <t>受益村数（个）</t>
  </si>
  <si>
    <t>单位名称</t>
  </si>
  <si>
    <t>负责人</t>
  </si>
  <si>
    <t>财政资金（万元）</t>
  </si>
  <si>
    <t>其他资金（万元）</t>
  </si>
  <si>
    <t>产业发展项目</t>
  </si>
  <si>
    <t>生产项目</t>
  </si>
  <si>
    <t>种植业基地</t>
  </si>
  <si>
    <t>灵泉镇</t>
  </si>
  <si>
    <t>龙山社区、小镇社区、胡家峪、马村</t>
  </si>
  <si>
    <t>5100001679375574</t>
  </si>
  <si>
    <t>2026年石楼县灵泉镇易地扶贫搬迁后续产业香菇种植奖补项目</t>
  </si>
  <si>
    <t>新建</t>
  </si>
  <si>
    <t>岔沟村、二郎坡村、胡家峪、马村</t>
  </si>
  <si>
    <t>2026.2.1</t>
  </si>
  <si>
    <t>2026.8.31</t>
  </si>
  <si>
    <t>生产香菇80万棒</t>
  </si>
  <si>
    <t>万棒</t>
  </si>
  <si>
    <t>1.5元/棒</t>
  </si>
  <si>
    <t>年可实现年生产菌棒80万棒，为全县菌类种植户起到发展、示范、引领、推广的作用。就业人数60人</t>
  </si>
  <si>
    <t>可直接吸纳60人就业，年平均收入2万元</t>
  </si>
  <si>
    <t>农业农村和水利局</t>
  </si>
  <si>
    <t>霍光俊</t>
  </si>
  <si>
    <t>张云鹏</t>
  </si>
  <si>
    <t>胡家峪</t>
  </si>
  <si>
    <t>5100001679376013</t>
  </si>
  <si>
    <t>2026年石楼县灵泉镇胡家峪村委特色种植大田蔬菜奖补项目</t>
  </si>
  <si>
    <t>胡家峪村</t>
  </si>
  <si>
    <t>2026.3.1</t>
  </si>
  <si>
    <t>2026.10.1</t>
  </si>
  <si>
    <t>种植大田蔬菜120亩，其中西红柿46亩、辣椒74亩</t>
  </si>
  <si>
    <t>亩</t>
  </si>
  <si>
    <t>0.05万元/亩</t>
  </si>
  <si>
    <t>种植大田蔬菜120亩，发展特色产业，提升村集体经济。受益群众6户16人，其中脱贫户3户8人</t>
  </si>
  <si>
    <t>群众投劳投工获得劳务报酬及增加收入</t>
  </si>
  <si>
    <t>胡家峪村委</t>
  </si>
  <si>
    <t>郑云平</t>
  </si>
  <si>
    <t>乡村建设行动</t>
  </si>
  <si>
    <t>农村基础设施</t>
  </si>
  <si>
    <t>其他</t>
  </si>
  <si>
    <t>小镇社区居委</t>
  </si>
  <si>
    <t>5100001679378298</t>
  </si>
  <si>
    <t>2026年石楼县灵泉镇石楼小镇社区居委二郎坡村二郎疙瘩至垣口种植基地质量提升田间路配套项目</t>
  </si>
  <si>
    <t>二郎坡村二郎疙瘩至垣口</t>
  </si>
  <si>
    <t>2026.5.1</t>
  </si>
  <si>
    <t>平整路基共计4公里，宽3.5米，硬化田间路共计4公里，宽3米，厚度15公分，部分边沟及相关附属设施</t>
  </si>
  <si>
    <t>公里</t>
  </si>
  <si>
    <t>45万元/公里</t>
  </si>
  <si>
    <t>平整路基共计4公里，宽3.5米，硬化田间路共计4公里，宽3米，厚度15公分，部分边沟及相关附属设施。二郎疙瘩至垣口共计耕地200余亩，减少每年因自然灾害导致的维修田间路费用，服务全村秋收及出行方便</t>
  </si>
  <si>
    <t>群众参与工程建设，投劳部分选择脱困户、监测户中有劳动力的人员参加，增加脱困户、监测户劳务直接收入</t>
  </si>
  <si>
    <t>城乡建设和交通运输局</t>
  </si>
  <si>
    <t>田建军</t>
  </si>
  <si>
    <t>韦婷婷</t>
  </si>
  <si>
    <t>南辰</t>
  </si>
  <si>
    <t>5100001679384846</t>
  </si>
  <si>
    <t>2026年石楼县灵泉镇南辰村委补子沟种植基地质量提升田间路配套项目</t>
  </si>
  <si>
    <t>南辰村补子沟</t>
  </si>
  <si>
    <t>平整路基共计1.5公里，宽3.5米，硬化田间路共计1.5公里，宽3米，厚度15公分，部分边沟及相关附属设施</t>
  </si>
  <si>
    <t>平整路基共计1.5公里，宽3.5米，硬化田间路共计1.5公里，宽3米，厚度15公分，部分边沟及相关附属设施。补子沟共计耕地300余亩，减少每年因自然灾害导致的维修田间路费用，服务全村秋收及出行方便</t>
  </si>
  <si>
    <t>南辰村委</t>
  </si>
  <si>
    <t>张瑞雄</t>
  </si>
  <si>
    <t>龙台</t>
  </si>
  <si>
    <t>5100001679385125</t>
  </si>
  <si>
    <t>2026年石楼县灵泉镇龙台村委特色种植大田蔬菜奖补项目</t>
  </si>
  <si>
    <t>龙台村</t>
  </si>
  <si>
    <t>种植大田蔬菜105亩，其中西红柿61亩、辣椒6亩、西瓜38亩</t>
  </si>
  <si>
    <t>种植大田蔬菜105亩，发展特色产业，提升村集体经济。受益群众12户34人，其中脱贫户3户7人</t>
  </si>
  <si>
    <t>龙台村委</t>
  </si>
  <si>
    <t>薛喜平</t>
  </si>
  <si>
    <t>5100001679385514</t>
  </si>
  <si>
    <t>2026年石楼县灵泉镇龙台村委营房种植基地质量提升项目</t>
  </si>
  <si>
    <t>龙台村营房</t>
  </si>
  <si>
    <t>2026.3.15</t>
  </si>
  <si>
    <t>2026.12.30</t>
  </si>
  <si>
    <t>平整土地1400亩，提升质量1400亩</t>
  </si>
  <si>
    <t>0.25万元/亩</t>
  </si>
  <si>
    <t>平整土地1400亩，提升质量1400亩，改善种植条件，机械化种植，减少人力成本</t>
  </si>
  <si>
    <t>东卫</t>
  </si>
  <si>
    <t>5100001679388229</t>
  </si>
  <si>
    <t>2026年石楼县灵泉镇东卫村委特色种植大田蔬菜奖补补项目</t>
  </si>
  <si>
    <t>东卫村</t>
  </si>
  <si>
    <t>种植大田蔬菜80，其中辣椒40亩、西红柿40亩</t>
  </si>
  <si>
    <t>种植大田蔬菜80亩，发展特色产业，提升村集体经济。受益群众3户6人</t>
  </si>
  <si>
    <t>东卫村委</t>
  </si>
  <si>
    <t>刘晓宏</t>
  </si>
  <si>
    <t>5100001679388578</t>
  </si>
  <si>
    <t>2026年石楼县灵泉镇东卫村委东卫马门庄种植基地质量提升项目</t>
  </si>
  <si>
    <t>东卫村马门庄</t>
  </si>
  <si>
    <t>平整土地1200亩，提升质量1200亩</t>
  </si>
  <si>
    <t>平整土地1200亩，提升质量1200亩，改善种植条件，机械化种植，减少人力成本</t>
  </si>
  <si>
    <t>5100001679391033</t>
  </si>
  <si>
    <t>2026年石楼县灵泉镇东卫村委马门庄南垣上种植基地质量提升田间路配套项目</t>
  </si>
  <si>
    <t>东卫村门庄南垣上</t>
  </si>
  <si>
    <t>2026.5.30</t>
  </si>
  <si>
    <t>马门庄桥至南垣上共计平整路基长2公里、宽3.5米，硬化田间路共计2公里，宽3米，厚15厘米，建设过水桥1座，部分边沟及相关附属设施</t>
  </si>
  <si>
    <t>马门庄桥至南垣上共计平整路基长2公里、宽3.5米，硬化田间路共计4公里、宽3米、厚15厘米，建设过水桥1座，部分边沟及相关附属设施。减少每年因自然灾害导致的维修费用，服务全村种养殖农户。</t>
  </si>
  <si>
    <t>木挪</t>
  </si>
  <si>
    <t>5100001679392591</t>
  </si>
  <si>
    <t>2026年石楼县灵泉镇木挪村委特色种植大田蔬菜西瓜奖补项目</t>
  </si>
  <si>
    <t>木挪村</t>
  </si>
  <si>
    <t>种植西瓜53亩</t>
  </si>
  <si>
    <t>种植西瓜53亩，发展特色产业，提升村集体经济。受益群众16户50人，其中脱贫户8户22人</t>
  </si>
  <si>
    <t>木挪村委</t>
  </si>
  <si>
    <t>许东红</t>
  </si>
  <si>
    <t>5100001679393533</t>
  </si>
  <si>
    <t>2026年石楼县灵泉镇木挪村委特色种植大田蔬菜西红柿奖补项目</t>
  </si>
  <si>
    <t>种植西红柿221亩</t>
  </si>
  <si>
    <t>种植西红柿221亩，发展特色产业，提升村集体经济。受益群众23户76人，其中脱贫户11户35人</t>
  </si>
  <si>
    <t>配套基础设施项目</t>
  </si>
  <si>
    <t>小型农田水利设施建设</t>
  </si>
  <si>
    <t>5100001679395035</t>
  </si>
  <si>
    <t>2026年石楼县灵泉镇木挪村种植基地质量提升蓄水灌溉液压坝配套项目</t>
  </si>
  <si>
    <t>河道清淤泥、流沙，现浇混凝土基础、直形墙、修建液压升降拦河蓄水坝两座，其中一座长30米（液压板15米），底宽6.5米、顶宽3米，高3米，另一座长32米（液压板15米），底宽6.5米、顶宽3米，高3米</t>
  </si>
  <si>
    <t>座</t>
  </si>
  <si>
    <t>115万元/座</t>
  </si>
  <si>
    <t>解决全村蔬菜种植的灌溉问题，覆盖贫困人口89人，改善群众生产灌溉条件，灌溉面积850亩</t>
  </si>
  <si>
    <t>关头</t>
  </si>
  <si>
    <t>5100001679419712</t>
  </si>
  <si>
    <t>2026年石楼县灵泉镇关头村香菇种植奖补项目</t>
  </si>
  <si>
    <t>关头村</t>
  </si>
  <si>
    <t>生产香菇16万棒</t>
  </si>
  <si>
    <t>年可实现年生产菌棒16万棒，为全镇菌类种植户起到发展、示范、引领、推广的作用。就业人数23人</t>
  </si>
  <si>
    <t>可直接吸纳23人就业，年平均收入0.5万元</t>
  </si>
  <si>
    <t>关头村委</t>
  </si>
  <si>
    <t>郑瑞海</t>
  </si>
  <si>
    <t>西卫</t>
  </si>
  <si>
    <t>5100001679421045</t>
  </si>
  <si>
    <t>2026年石楼县灵泉镇西卫村委特色种植大田蔬菜西红柿奖补项目</t>
  </si>
  <si>
    <t>西卫村</t>
  </si>
  <si>
    <t>种植西红柿53亩</t>
  </si>
  <si>
    <t>种植西红柿53亩，发展特色产业，提升村集体经济。受益群众2户7人，其中脱贫户1户3人</t>
  </si>
  <si>
    <t>西卫村委</t>
  </si>
  <si>
    <t>贾应珍</t>
  </si>
  <si>
    <t>5100001679421377</t>
  </si>
  <si>
    <t>2026年石楼县灵泉镇西卫村委特色种植红薯奖补项目</t>
  </si>
  <si>
    <t>种植红薯45亩</t>
  </si>
  <si>
    <t>0.03万元/亩</t>
  </si>
  <si>
    <t>种植红薯45亩，发展特色产业，提升村集体经济。受益群众4户9人，其中脱贫户2户5人</t>
  </si>
  <si>
    <t>孟家塔</t>
  </si>
  <si>
    <t>5100001679422965</t>
  </si>
  <si>
    <t>2026年石楼县灵泉镇孟家塔村委特色种植大田蔬菜奖补项目</t>
  </si>
  <si>
    <t>孟家塔村</t>
  </si>
  <si>
    <t>种植大田蔬菜130亩，其中西红柿60亩、辣椒70</t>
  </si>
  <si>
    <t>种植西红柿30亩，发展特色产业，提升村集体经济。受益群众1户3人</t>
  </si>
  <si>
    <t>孟家塔村委</t>
  </si>
  <si>
    <t>卜晋锋</t>
  </si>
  <si>
    <t>5100001679423280</t>
  </si>
  <si>
    <t>2026年石楼县灵泉镇孟家塔村委宜机化种植基地质量提升田间路配套项目</t>
  </si>
  <si>
    <t>孟家塔村前卫子沟村脑畔</t>
  </si>
  <si>
    <t>平整路基2公里，宽3.5米，硬化田间路共计2公里，宽3米，厚度15公分，部分边沟及相关附属设施</t>
  </si>
  <si>
    <t>前卫子沟村脑畔有宜机化改造耕地1000亩，项目建成后可减少每年因自然灾害导致的维修田间路费用，服务全村农业生产经营及出行方便</t>
  </si>
  <si>
    <t>塔子上</t>
  </si>
  <si>
    <t>5100001679424821</t>
  </si>
  <si>
    <t>2026年石楼县灵泉镇塔子上村委特色种植红薯奖补项目</t>
  </si>
  <si>
    <t>塔子上村</t>
  </si>
  <si>
    <t>种植红薯107亩</t>
  </si>
  <si>
    <t>种植红薯107亩，发展特色产业，提升村集体经济。受益群众29户75人，其中脱贫户8户25人</t>
  </si>
  <si>
    <t>塔子上村委</t>
  </si>
  <si>
    <t>曹国辉</t>
  </si>
  <si>
    <t>西河社区居委</t>
  </si>
  <si>
    <t>5100001679425325</t>
  </si>
  <si>
    <t>2026年石楼县灵泉镇西河社区居委城关村特色种植大田蔬菜西红柿奖补项目</t>
  </si>
  <si>
    <t>城关村</t>
  </si>
  <si>
    <t>种植西红柿134.35亩</t>
  </si>
  <si>
    <t>种植西红柿134.35亩，发展特色产业，提升村集体经济。受益群众50户133人，其中脱贫户8户23人</t>
  </si>
  <si>
    <t>宁宇</t>
  </si>
  <si>
    <t>灵泉镇涉及村</t>
  </si>
  <si>
    <t>2026年石楼县灵泉镇特色小杂粮种植肥料补助项目</t>
  </si>
  <si>
    <t>2026.4.1</t>
  </si>
  <si>
    <t>2026.11.30</t>
  </si>
  <si>
    <t xml:space="preserve">29350亩基地每亩补助一袋掺混肥,其中优质谷子9250亩、优质高粱20100亩,
</t>
  </si>
  <si>
    <t>140元/亩</t>
  </si>
  <si>
    <t>通过实施29350亩 基地肥料补贴使项目区农户亩均增收200元户均增收1000元</t>
  </si>
  <si>
    <t>通过实施29350亩 基地肥料补贴使项目区农户亩均增收200元户均增收1000元，农民享受种植物资补助、获得经济效益</t>
  </si>
  <si>
    <t>2026年石楼县灵泉镇关头村委种植基地质量提升项目</t>
  </si>
  <si>
    <t>平整土地2500亩，提升质量2500亩</t>
  </si>
  <si>
    <t>平整土地2500亩，提升质量2500亩，改善种植条件，机械化种植，减少人力成本</t>
  </si>
  <si>
    <t>小计</t>
  </si>
  <si>
    <t>罗村镇</t>
  </si>
  <si>
    <t>前圪垛</t>
  </si>
  <si>
    <t>5100001679199136</t>
  </si>
  <si>
    <t>2026年石楼县罗村镇前圪垛村委西石羊村种植基地质量提升田间路配套项目</t>
  </si>
  <si>
    <t>前圪垛村委西石羊村东垣上</t>
  </si>
  <si>
    <t>2026.8.1</t>
  </si>
  <si>
    <t>硬化3.2公里田间路并建设排水设施</t>
  </si>
  <si>
    <t>40万元/公里</t>
  </si>
  <si>
    <t>西石羊村硬化3.2公里道路，方便群众生产生活，受益群众471人，其中建档立卡脱贫户199人</t>
  </si>
  <si>
    <t>30人参与工程建设获得投劳报酬，改善生活条件。方便群众生产生活，提高收入</t>
  </si>
  <si>
    <t>宋大伟</t>
  </si>
  <si>
    <t>东石羊</t>
  </si>
  <si>
    <t>5100001679200511</t>
  </si>
  <si>
    <t>2026年石楼县罗村镇东石羊村委国疙瘩种植基地质量提升田间路配套项目</t>
  </si>
  <si>
    <t>东石羊村</t>
  </si>
  <si>
    <t>硬化1.2公里田间路并建设排水设施</t>
  </si>
  <si>
    <t>罗村镇东石羊村委东石羊村国疙瘩田间路1.2公里，方便群众生产生活，提高劳动生产率，受益群众524人，其中建档立卡脱贫户191人</t>
  </si>
  <si>
    <t>群众参与工程建设获得投劳报酬，改善生活条件。方便群众生产生活，提高收入</t>
  </si>
  <si>
    <t>东石羊村委</t>
  </si>
  <si>
    <t>王彦军</t>
  </si>
  <si>
    <t>5100001679201736</t>
  </si>
  <si>
    <t>2026年石楼县罗村镇东石羊村种植基地质量提升项目</t>
  </si>
  <si>
    <t>平整土地、提升质量285亩</t>
  </si>
  <si>
    <t>东石羊村整理土地285亩，提高土地质量，项目惠及13户30口人，其中建档立卡脱贫户6户16人项目实施后亩增收500元</t>
  </si>
  <si>
    <t>群众参与工程建设获得投劳报酬，改善生产条件，提高收入。</t>
  </si>
  <si>
    <t>沙窑</t>
  </si>
  <si>
    <t>5100001679202226</t>
  </si>
  <si>
    <t>2026年石楼县罗村镇沙窑村委沙窑村薛家岭种植基地质量提升田间路配套项目</t>
  </si>
  <si>
    <t>道路改建590米、道路平整1.8公里、硬化2.3公里</t>
  </si>
  <si>
    <t>56.5万元/公里</t>
  </si>
  <si>
    <t>方便群众到1200亩耕地的生产生活，受益群众286人，其中建档立卡脱贫户80人</t>
  </si>
  <si>
    <t>群众参与工程建设，投劳部分选择贫困户中有劳动力的人员参加，增加贫困户劳务直接收入</t>
  </si>
  <si>
    <t>5100001679203198</t>
  </si>
  <si>
    <t>2026年石楼县罗村镇沙窑村委大田蔬菜种植项目</t>
  </si>
  <si>
    <t>沙窑、崔家庄、曹村</t>
  </si>
  <si>
    <t>2026.03.01</t>
  </si>
  <si>
    <t>2026.10.01</t>
  </si>
  <si>
    <t>西红柿30亩、辣椒5亩、大田蔬菜豆角、大葱等15亩</t>
  </si>
  <si>
    <t>种植蔬菜50亩，促进发展特色产业，提高农户收入，受益群众14人，其中建档立卡脱贫户9人。</t>
  </si>
  <si>
    <t>群众投劳投工获得劳务报酬及种植收入</t>
  </si>
  <si>
    <t>沙窑村委</t>
  </si>
  <si>
    <t>张瑞平</t>
  </si>
  <si>
    <t>5100001679204274</t>
  </si>
  <si>
    <t>2026年石楼县罗村镇
沙窑村委南沟村骨干坝至沟庄山顶种植基地质量提升田间路配套项目</t>
  </si>
  <si>
    <t>道路平整及硬化8公里</t>
  </si>
  <si>
    <t>硬化8公里道路，方便群众生产生活，受益群众286人，其中建档立卡脱贫户80人</t>
  </si>
  <si>
    <t>马家庄</t>
  </si>
  <si>
    <t>5100001679206085</t>
  </si>
  <si>
    <t>2025年石楼县罗村镇马家庄村委刘家圪台至崖底种植基地质量提升溢洪道配套项目</t>
  </si>
  <si>
    <t>刘家圪台至崖底</t>
  </si>
  <si>
    <t>2026.03.1</t>
  </si>
  <si>
    <t>2026.06.20</t>
  </si>
  <si>
    <t>修筑排洪渠2900米</t>
  </si>
  <si>
    <t>米</t>
  </si>
  <si>
    <t>0.0579万元/米</t>
  </si>
  <si>
    <t>通过项目实施，清理排洪渠2.9公里，保护耕地550余亩，改善了生产条件，进一步提升特色产业的发展，增加农户的收入，受益群众377人。其中建档立卡脱贫户98人</t>
  </si>
  <si>
    <t>项目实施可为本村脱贫户32人提供劳务就业岗位，增加脱贫户的劳务收入，项目建成后，覆盖耕地550余亩改善了生产条件，进一步提升特色产业的发展，增加农户的收入。</t>
  </si>
  <si>
    <t>5100001679206829</t>
  </si>
  <si>
    <t>2026年石楼县罗村镇马家庄村委种植基地质量提升农田灌溉设施建设项目</t>
  </si>
  <si>
    <t>前岭沟岔</t>
  </si>
  <si>
    <t>打井深600米购买水泵设施一套</t>
  </si>
  <si>
    <t>0.1233万元/米</t>
  </si>
  <si>
    <t>通过项目实施，打井600米，覆盖耕地550余亩，附近农田可灌溉，进一步提升特色产业的发展，增加农户的收入，受益群众220人。其中建档立卡脱贫户130人</t>
  </si>
  <si>
    <t>项目实施可为本村脱贫户1人提供劳务就业岗位，增加脱贫户的劳务收入，项目建成后，覆盖耕地550余亩，附近农田可灌溉，进一步提升特色产业的发展，增加农户的收入。</t>
  </si>
  <si>
    <t>5100001679208395</t>
  </si>
  <si>
    <t>2026年石楼县罗村镇马家庄村委刘家圪台村对巴则种植基地质量提升田间路配套项目</t>
  </si>
  <si>
    <t>刘家圪台至温家沟</t>
  </si>
  <si>
    <t>平整路基、拓宽路面，硬化田间路长5.3公里宽3米、厚15厘米，配套排水沟</t>
  </si>
  <si>
    <t>通过项目实施，硬化田间路5.3公里，覆盖耕地1300余亩，改善了生产条件，进一步提升特色产业的发展，增加农户的收入，受益群众369人。其中建档立卡脱贫户83人</t>
  </si>
  <si>
    <t>项目实施可为本村脱贫户46人提供劳务就业岗位，增加脱贫户的劳务收入，项目建成后，覆盖耕地1300余亩改善了生产条件，进一步提升特色产业的发展，增加农户的收入。</t>
  </si>
  <si>
    <t>农村道路建设(小型桥梁）</t>
  </si>
  <si>
    <t>泊河</t>
  </si>
  <si>
    <t>5100001679213227</t>
  </si>
  <si>
    <t>2026年石楼县罗村镇后泊河村种植基地质量提升过水桥配套项目</t>
  </si>
  <si>
    <t>后泊河村</t>
  </si>
  <si>
    <t>2026.03.20</t>
  </si>
  <si>
    <t>新建1座过水桥</t>
  </si>
  <si>
    <t>25万元/座</t>
  </si>
  <si>
    <t>在1个自然村新建1座过水桥，可解决60人群众生产、生活、出行困难的问题，辐射跟地面积在420亩。</t>
  </si>
  <si>
    <t>群众参与工程建设，投劳部分选择贫困户中有劳动力的人员参加，增加贫困户劳务直接收入。</t>
  </si>
  <si>
    <t>泊河村委</t>
  </si>
  <si>
    <t>弓志成</t>
  </si>
  <si>
    <t>5100001679213688</t>
  </si>
  <si>
    <t>2026年石楼县罗村镇下田庄村白节渠种植基地质量提升过水桥配套项目</t>
  </si>
  <si>
    <t>下田庄村</t>
  </si>
  <si>
    <t>在1个自然村新建1座过水桥，可解决67人群众生产、生活、出行困难的问题，辐射跟地面积在435亩。</t>
  </si>
  <si>
    <t>5100001679216550</t>
  </si>
  <si>
    <t>206年石楼县罗村镇泊河村委桃花者村种植基地质量提升项目</t>
  </si>
  <si>
    <t>桃花者</t>
  </si>
  <si>
    <t>2026.05.10</t>
  </si>
  <si>
    <t>桃花者平土地，提升质量180亩</t>
  </si>
  <si>
    <t>在1个自然村提升土地1质量180亩，项目惠及55户112人，项目实施后亩增收500元</t>
  </si>
  <si>
    <t>群众参与工程建设，投劳部分选择贫困户中有劳动力的人员参加，增加贫困户劳务直接收入。改善生产条件，提高收入。</t>
  </si>
  <si>
    <t>5100001679216947</t>
  </si>
  <si>
    <t>2026年石楼县罗村镇泊河村委楼家庄村种植基地质量提升项目</t>
  </si>
  <si>
    <t>楼家庄</t>
  </si>
  <si>
    <t>楼家庄平土地，提升质量800亩</t>
  </si>
  <si>
    <t>在1个自然村提升土地质量800亩，项目惠及123户260人，其中脱贫户51户144人项目实施后亩增收500元</t>
  </si>
  <si>
    <t>群众参与工程建设，投劳部分选择贫困户中有劳动力的人员参加，增加贫困户劳务直接收入，改善生产条件，提高收入。</t>
  </si>
  <si>
    <t>5100001679217990</t>
  </si>
  <si>
    <t>2026年石楼县罗村镇泊河村委下田庄村种植基地质量提升项目</t>
  </si>
  <si>
    <t>下田庄平土地，提升质量600亩</t>
  </si>
  <si>
    <t>在1个自然村提升土地600亩，项目惠及146户309人，44户111人项目实施后亩增收500元</t>
  </si>
  <si>
    <t>5100001678037422</t>
  </si>
  <si>
    <t>2026年石楼县罗村镇马家庄村委2022年中药材种植奖补管护项目</t>
  </si>
  <si>
    <t>续建</t>
  </si>
  <si>
    <t>温家沟、马家庄</t>
  </si>
  <si>
    <t>2026.10.31</t>
  </si>
  <si>
    <t>对4348中药材进行补植、除草、防病虫等管护</t>
  </si>
  <si>
    <t>0.02万元/亩</t>
  </si>
  <si>
    <t>发展林下经济，充分利用土地资源，保持水土流失，改善生态环境，增加群众收入</t>
  </si>
  <si>
    <t>群众参与项目建设，获得劳务报酬。项目建成后，形成规模中药材种植基地，促进发展特色产业，增加农户收入。</t>
  </si>
  <si>
    <t>罗村</t>
  </si>
  <si>
    <t>5100001679241091</t>
  </si>
  <si>
    <t>2026年石楼县罗村镇罗村村委2023年中药材种植奖补管护项目</t>
  </si>
  <si>
    <t>霍阳庄、下庄、义门庄</t>
  </si>
  <si>
    <t>对1600中药材进行补植、除草、防病虫等管护</t>
  </si>
  <si>
    <t>罗村村委</t>
  </si>
  <si>
    <t>郑瑜</t>
  </si>
  <si>
    <t>5100001679241384</t>
  </si>
  <si>
    <t>2026年石楼县罗村镇前圪垛村委2023年中药材种植奖补管护项目</t>
  </si>
  <si>
    <t>前圪垛、吴家山</t>
  </si>
  <si>
    <t>对1000中药材进行补植、除草、防病虫等管护</t>
  </si>
  <si>
    <t>前圪垛村委</t>
  </si>
  <si>
    <t>马利平</t>
  </si>
  <si>
    <t>养殖业基地</t>
  </si>
  <si>
    <t>5个村委</t>
  </si>
  <si>
    <t>5100001679241693</t>
  </si>
  <si>
    <t>2025年石楼县罗村镇蜜蜂养殖奖补项目</t>
  </si>
  <si>
    <t>前圪垛.东石羊.罗村、、沙窑、泊河</t>
  </si>
  <si>
    <t>2025.3.1</t>
  </si>
  <si>
    <t>2025.11.1</t>
  </si>
  <si>
    <t>农户发展养蜂708箱给予奖补（原有570箱、新增138箱）</t>
  </si>
  <si>
    <t>箱</t>
  </si>
  <si>
    <t>原有0.01万元/箱
新增0.02万元/箱</t>
  </si>
  <si>
    <t>给予养蜂户奖补，发展养蜂产业覆盖14户43人，其中脱贫户9户31人</t>
  </si>
  <si>
    <t>增加养蜂户直接收入</t>
  </si>
  <si>
    <t>5100001679243604</t>
  </si>
  <si>
    <t>2026年石楼县罗村镇罗村村委潘家沟牛四岭沟种植基地质量提升过水桥配套项目</t>
  </si>
  <si>
    <t>潘家沟牛四岭沟</t>
  </si>
  <si>
    <t>潘家沟牛四岭沟15*3.5*6米1座过水桥</t>
  </si>
  <si>
    <t>11万元/座</t>
  </si>
  <si>
    <t>在潘家沟（牛四岭沟）修1座过水桥，可解决166名群众生产、生活出行困难的问题</t>
  </si>
  <si>
    <t>5100001679244905</t>
  </si>
  <si>
    <t>2026年石楼县罗村镇罗村村委门庄酸枣坡种植基地质量提升过水桥配套项目</t>
  </si>
  <si>
    <t>义门庄酸枣坡</t>
  </si>
  <si>
    <t>义门庄酸枣坡35*4*6米1座过水桥</t>
  </si>
  <si>
    <t>29.4万元/座</t>
  </si>
  <si>
    <t>在义门庄酸枣坡修1座过水桥，可解决255人群众生产、生活出行困难的问题.辐射耕地面积在520亩。</t>
  </si>
  <si>
    <t>5100001679245837</t>
  </si>
  <si>
    <t>2026年石楼县罗村镇罗村成家疙台种植基地质量提升田间路配套项目</t>
  </si>
  <si>
    <t>成家疙台</t>
  </si>
  <si>
    <t>2026.04.20</t>
  </si>
  <si>
    <t>在三股水成家疙台修建4公里的田间路</t>
  </si>
  <si>
    <t>在三股水成家疙台修建4公里的田间路，可解决285人群众生产、生活出行困难的问题.辐射耕地面积在200亩。</t>
  </si>
  <si>
    <t>农村供水保障设施建设</t>
  </si>
  <si>
    <t>5100001679247305</t>
  </si>
  <si>
    <t>2026年石楼县罗村镇罗村村委三股水饮水巩固提升工
程项目</t>
  </si>
  <si>
    <t>三股水</t>
  </si>
  <si>
    <t>2026.6.1</t>
  </si>
  <si>
    <t>三股水铺设3300米水管，加装智能水表</t>
  </si>
  <si>
    <t>93元/米</t>
  </si>
  <si>
    <t>铺设3300米水管，加装智能水表，可解决87户220名其中脱贫户62户186人的生产、生活安全用水问题</t>
  </si>
  <si>
    <t>5100001679247744</t>
  </si>
  <si>
    <t>2026年石楼县罗村镇罗村村委前罗村背坪种植基地质量提升排水管道及回填平整土地项目</t>
  </si>
  <si>
    <t>前罗村背坪</t>
  </si>
  <si>
    <t>2026.3.2</t>
  </si>
  <si>
    <t>2026.5.2</t>
  </si>
  <si>
    <t>排水管道100米，回填平整土地16亩33000方土</t>
  </si>
  <si>
    <t>米、方</t>
  </si>
  <si>
    <t>100
33000</t>
  </si>
  <si>
    <t>0.18万元/米
6元/方</t>
  </si>
  <si>
    <t>在前罗村背坪修筑排水管道100米，回填平整土地16亩土方33000方，可解决158人群众生产，辐射耕地面积在80亩。</t>
  </si>
  <si>
    <t>涉及村</t>
  </si>
  <si>
    <t>2026年石楼县罗村镇特色小杂粮种植肥料补助项目</t>
  </si>
  <si>
    <t>罗村镇各村委</t>
  </si>
  <si>
    <t xml:space="preserve">16000亩基地每亩补助一袋掺混肥,其中优质谷子9000亩、优质高粱种子7000亩,
</t>
  </si>
  <si>
    <t>通过实施16000亩 基地肥料补贴使项目区农户亩均增收200元户均增收1000元</t>
  </si>
  <si>
    <t>通过实施16000亩 基地肥料补贴使项目区农户亩均增收200元户均增收1000元，农民享受种植物资补助、获得经济效益</t>
  </si>
  <si>
    <t>石楼县罗村镇人民政府</t>
  </si>
  <si>
    <t>义牒镇</t>
  </si>
  <si>
    <t>义牒</t>
  </si>
  <si>
    <t>5100001679105302</t>
  </si>
  <si>
    <t>2026年石楼县义牒镇义牒村委义牒村种植基地质量提升过水桥配套项目</t>
  </si>
  <si>
    <t>南峪、呼家山、鸡鸡花沟</t>
  </si>
  <si>
    <t>2026.6.30</t>
  </si>
  <si>
    <t>在义牒村委南峪、呼家山、鸡鸡花沟建设过水桥，连接田间路，方便农户出行。</t>
  </si>
  <si>
    <t>16.3万元/座</t>
  </si>
  <si>
    <t>群众参与项目建设和务工获得劳务报酬。增加受益户收入。</t>
  </si>
  <si>
    <t>陈智海</t>
  </si>
  <si>
    <t>义牒村委</t>
  </si>
  <si>
    <t>马爱明</t>
  </si>
  <si>
    <t>5100001679105913</t>
  </si>
  <si>
    <t>2026年石楼县义牒镇义牒村委圪垛坪村种植基地质量提升溢洪道配套项目</t>
  </si>
  <si>
    <t>圪堵坪陈家沟</t>
  </si>
  <si>
    <t>在圪堵坪、陈家沟修建溢洪道73米，</t>
  </si>
  <si>
    <t>0.8万元/米</t>
  </si>
  <si>
    <t>在圪堵坪、陈家沟修建溢洪道60米，保持水土流失，提升种植基地质量</t>
  </si>
  <si>
    <t>5100001679107774</t>
  </si>
  <si>
    <t>2026年石楼县义牒镇义牒村委长岭上特色种植大田蔬菜辣椒奖补项目</t>
  </si>
  <si>
    <t>长岭上</t>
  </si>
  <si>
    <t>长岭上种植辣椒120亩，促进发展特色产业，增加群众 收益。</t>
  </si>
  <si>
    <t>石家坪</t>
  </si>
  <si>
    <t>5100001679110042</t>
  </si>
  <si>
    <t>2026年石楼县义牒镇石家坪村委张家塔村种植基地质量提升田间路配套项目</t>
  </si>
  <si>
    <t>张家塔村杜梨树圪塔</t>
  </si>
  <si>
    <t>在石家坪村委张家塔村杜梨树圪塔硬化田间路4公里，方便农户出行</t>
  </si>
  <si>
    <t>群众参与项目建设获得劳务报酬。增加受益户收入</t>
  </si>
  <si>
    <t>5100001679115491</t>
  </si>
  <si>
    <t>2026年石楼县义牒镇石家坪村委特色种植大田蔬菜辣椒奖补项目</t>
  </si>
  <si>
    <t>石家坪村、白家辛庄</t>
  </si>
  <si>
    <t>石家坪、白家辛庄种辣椒140亩，促进发展特色产业，增加群众 收益。</t>
  </si>
  <si>
    <t>种植蔬菜140亩，促进发展特色产业，增加群众 收益。</t>
  </si>
  <si>
    <t>石家坪村委</t>
  </si>
  <si>
    <t>张玉军</t>
  </si>
  <si>
    <t>留村</t>
  </si>
  <si>
    <t>5100001679116365</t>
  </si>
  <si>
    <t>2026年石楼县义牒镇留村村委李家畔村种植基地质量提升田间路配套项目</t>
  </si>
  <si>
    <t>李家畔、贺家坪</t>
  </si>
  <si>
    <t>在留村村委李家畔硬化田间路5公里，方便农户出行</t>
  </si>
  <si>
    <t>5100001679117475</t>
  </si>
  <si>
    <t>2026年石楼县义牒镇留村村委杨家洼村种植基地质量提升田间路配套项目</t>
  </si>
  <si>
    <t>杨家洼、北坡</t>
  </si>
  <si>
    <t>在留村村委杨家洼硬化田间路4公里，方便农户出行</t>
  </si>
  <si>
    <t>下河</t>
  </si>
  <si>
    <t>5100001679136191</t>
  </si>
  <si>
    <t>2026年石楼县义牒镇下河村委侯家沟村种植基地质量提升过水桥配套项目</t>
  </si>
  <si>
    <t>侯家沟村庙坪</t>
  </si>
  <si>
    <t>在侯家沟村建设过水桥，连接田间路，方便农户出行。</t>
  </si>
  <si>
    <t>12万元/座</t>
  </si>
  <si>
    <t>下河村委</t>
  </si>
  <si>
    <t>呼直龙</t>
  </si>
  <si>
    <t>5100001679139759</t>
  </si>
  <si>
    <t>2026年石楼县义牒镇下河村委特色种植大田蔬菜辣椒奖补项目</t>
  </si>
  <si>
    <t>曹家河1队、堡井</t>
  </si>
  <si>
    <t>曹家河1队、堡井种辣椒160，促进发展特色产业，增加群众 收益。</t>
  </si>
  <si>
    <t>曹家河1队、堡井种辣椒160亩，促进发展特色产业，增加群众 收益。</t>
  </si>
  <si>
    <t>5100001679140124</t>
  </si>
  <si>
    <t>2026年石楼县义牒镇下河村委特色种植大田蔬菜西红柿奖补项目</t>
  </si>
  <si>
    <t>曹家河1队、堡井种西红柿120亩，促进发展特色产业，增加群众 收益。</t>
  </si>
  <si>
    <t>种植西红柿120亩，促进发展特色产业，增加群众 收益。</t>
  </si>
  <si>
    <t>石家坪村</t>
  </si>
  <si>
    <t>5100001678037724</t>
  </si>
  <si>
    <t>2026年石楼县义牒镇石家坪村委2022年中药材种植奖补管护项目</t>
  </si>
  <si>
    <t>褚家峪、李家山、石咀上村</t>
  </si>
  <si>
    <t>对3000亩中药材进行补植、除草、防病虫等管护</t>
  </si>
  <si>
    <t>对3000中药材进行补植、除草、防病虫等管护，增加农户收益。</t>
  </si>
  <si>
    <t>5100001678038110</t>
  </si>
  <si>
    <t>2026年石楼县义牒镇石家坪村委张家塔2022年中药材种植奖补管护项目</t>
  </si>
  <si>
    <t>张家塔、成家塔村</t>
  </si>
  <si>
    <t>对1500亩中药材进行补植、除草、防病虫等管护</t>
  </si>
  <si>
    <t>对1500中药材进行补植、除草、防病虫等管护，增加农户收益。</t>
  </si>
  <si>
    <t>5100001678038429</t>
  </si>
  <si>
    <t>2026年石楼县义牒镇下河村委2022年中药材种植奖补管护项目</t>
  </si>
  <si>
    <t>下河村</t>
  </si>
  <si>
    <t>对500亩中药材进行补植、除草、防病虫等管护</t>
  </si>
  <si>
    <t>对500中药材进行补植、除草、防病虫等管护，增加农户收益。</t>
  </si>
  <si>
    <t>5100001678038817</t>
  </si>
  <si>
    <t>2026年石楼县义牒镇义牒村委2022年中药材种植奖补管护项目</t>
  </si>
  <si>
    <t>义牒村</t>
  </si>
  <si>
    <t>对500中药材进行补植、除草、防病虫等管护</t>
  </si>
  <si>
    <t>5100001678279006</t>
  </si>
  <si>
    <t>2026年石楼县义牒镇义牒村委2024年中药材种植奖补管护项目</t>
  </si>
  <si>
    <t>对1500中药材进行补植、除草、防病虫等管护</t>
  </si>
  <si>
    <t>5100001678039078</t>
  </si>
  <si>
    <t>2026年石楼县义牒镇留村村委2022年中药材种植奖补管护项目</t>
  </si>
  <si>
    <t>留村村委</t>
  </si>
  <si>
    <t>郝挨平</t>
  </si>
  <si>
    <t>5100001678279545</t>
  </si>
  <si>
    <t>2026年石楼县义牒镇留村村委中药材种植奖补2023年管护项目</t>
  </si>
  <si>
    <t>留村村</t>
  </si>
  <si>
    <t>2026.12.1</t>
  </si>
  <si>
    <t>对2023年栽植的1000亩连翘进行第三年管护，包括补植、松土除草及病虫害防治。</t>
  </si>
  <si>
    <t>发展林下经济，充分利用土地资源，保持水土流失，改善生态环境，增加群众收入.该项目覆盖农户118户，人口308人，其中脱贫户及监测户50户，138人。</t>
  </si>
  <si>
    <t>5100001678279858</t>
  </si>
  <si>
    <t>2026年石楼县义牒镇留村村委中药材种植奖补2023年管护项目（二期）</t>
  </si>
  <si>
    <t>留村、贺家坪村等</t>
  </si>
  <si>
    <t>2026.9.1</t>
  </si>
  <si>
    <t>对2023年栽植的2000亩连翘进行第三年管护，包括补植、松土除草及病虫害防治。</t>
  </si>
  <si>
    <t>发展林下经济，充分利用土地资源，保持水土流失，改善生态环境，增加群众收入.该项目覆盖农户121户，人口314人，其中脱贫户及监测户87户，233人。</t>
  </si>
  <si>
    <t>5100001678280100</t>
  </si>
  <si>
    <t>2026年石楼县义牒镇石家坪村委中药材种植奖补2023年管护项目</t>
  </si>
  <si>
    <t>石家平村委</t>
  </si>
  <si>
    <t>2026.11.1</t>
  </si>
  <si>
    <t>对2023年栽植的4000亩连翘进行第三年管护，包括补植、松土除草及病虫害防治。</t>
  </si>
  <si>
    <t>发展林下经济，充分利用土地资源，保持水土流失，改善生态环境，增加群众收入。该项目覆盖农户111户，人口304人，其中脱贫户及监测户92户，258人。</t>
  </si>
  <si>
    <t>5100001678280386</t>
  </si>
  <si>
    <t>2026年石楼县义牒镇石家坪村委中药材种植奖补2023年管护项目（二期）</t>
  </si>
  <si>
    <t>对2023年栽植的700亩连翘进行第三年管护，包括补植、松土除草及病虫害防治。</t>
  </si>
  <si>
    <t>发展林下经济，充分利用土地资源，保持水土流失，改善生态环境，增加群众收入.该项目覆盖农户46户，人口116人，其中脱贫户及监测户40户，103人。</t>
  </si>
  <si>
    <t>5100001678283604</t>
  </si>
  <si>
    <t>2026年石楼县义牒镇下河村委中药材种植奖补2023年管护项目</t>
  </si>
  <si>
    <t>对2023年栽植的1500亩连翘进行第三年管护，包括补植、松土除草及病虫害防治。</t>
  </si>
  <si>
    <t>5100001678283906</t>
  </si>
  <si>
    <t>2026年石楼县义牒镇下河村委中药材种植奖补2023年管护项目（二期）</t>
  </si>
  <si>
    <t>对2023年栽植的800亩连翘进行第三年管护，包括补植、松土除草及病虫害防治。</t>
  </si>
  <si>
    <t>5100001678284133</t>
  </si>
  <si>
    <t>2026年石楼县义牒镇义牒村委中药材种植奖补2023年管护项目</t>
  </si>
  <si>
    <t>发展林下经济，充分利用土地资源，保持水土流失，改善生态环境，增加群众收入.该项目覆盖农户214户，人口617人，其中脱贫户及监测户110户，323人。</t>
  </si>
  <si>
    <t>义牒、下河、留村、石家坪</t>
  </si>
  <si>
    <t>2026年石楼县义牒镇特色小杂粮种植肥料补助项目</t>
  </si>
  <si>
    <t>义牒、下河、留村、石家坪等4个村委</t>
  </si>
  <si>
    <t xml:space="preserve">12200亩基地每亩补助一袋掺混肥,其中优质谷子6300亩、优质高粱种子5900亩,
</t>
  </si>
  <si>
    <t>通过实施12200亩 基地肥料补贴使项目区农户亩均增收200元户均增收1000元</t>
  </si>
  <si>
    <t>通过实施12200亩 基地肥料补贴使项目区农户亩均增收300元户均增收1000元，农民享受种植物资补助、获得经济效益</t>
  </si>
  <si>
    <t>小蒜镇</t>
  </si>
  <si>
    <t>田家岔</t>
  </si>
  <si>
    <t>5100001678922161</t>
  </si>
  <si>
    <t>2026年石楼县小蒜镇田家岔村委冯家沟村人畜饮水打井项目</t>
  </si>
  <si>
    <t>冯家沟村下洼沟</t>
  </si>
  <si>
    <t>2026.3.17</t>
  </si>
  <si>
    <t>2026.4.20</t>
  </si>
  <si>
    <t>打水井1口，深井400米，直径30公分。</t>
  </si>
  <si>
    <t>口</t>
  </si>
  <si>
    <t>58.5万元/口</t>
  </si>
  <si>
    <t>在冯家沟新修深水井1口，解决季节性缺水问题，保障村民饮水安全。</t>
  </si>
  <si>
    <t>解决季节性缺水问题，保障村民饮水安全。脱贫户直接参与建设工程，增加收入。</t>
  </si>
  <si>
    <t>贺晓丽</t>
  </si>
  <si>
    <t>田家岔村委</t>
  </si>
  <si>
    <t>刘瑞生</t>
  </si>
  <si>
    <t>5100001678923292</t>
  </si>
  <si>
    <t>2026年石楼县小蒜镇田家岔村委种植基地质量提升田间路配套项目</t>
  </si>
  <si>
    <t>冯家沟村到法寺沟</t>
  </si>
  <si>
    <t>2026.3.25</t>
  </si>
  <si>
    <t>2026.4.25</t>
  </si>
  <si>
    <t>从郭家塔桥到法寺沟硬化1.4公里的田间路及部分挡墙建设</t>
  </si>
  <si>
    <t>项目建成后，提升田间路1.4公里，减少每年因自然灾害导致的维修田间路费用，提高劳动生产率，服务全村秋收及出行方便，覆盖1个自然114户口329人，其中脱贫户77户209人。</t>
  </si>
  <si>
    <t>群众参与工程建设，脱困户投劳进行项目建设增加收入、减轻劳动负担。</t>
  </si>
  <si>
    <t>风头</t>
  </si>
  <si>
    <t>5100001678923745</t>
  </si>
  <si>
    <t>2026年石楼县小蒜镇风头村委白家山赵家山种植基地质量提升过水桥配套项目</t>
  </si>
  <si>
    <t>白家山沟
赵家山</t>
  </si>
  <si>
    <t>过水桥1座：长10m,宽3米</t>
  </si>
  <si>
    <t>40万元/座</t>
  </si>
  <si>
    <t>修过桥一座，长10米，宽3米，方便群众生产生活，受益群众277人，其中建档立卡脱贫户75人。</t>
  </si>
  <si>
    <t>提升交通便利性，便于村民出行，为村民种地收秋提供便利，改善生产生活条件。</t>
  </si>
  <si>
    <t>风头
村委</t>
  </si>
  <si>
    <t>郝青元</t>
  </si>
  <si>
    <t>5100001678924304</t>
  </si>
  <si>
    <t>2026年石楼县小蒜镇风头村委康家山村后风头村种植基地质量提升田间路配套项目</t>
  </si>
  <si>
    <t>康家山村
后风头</t>
  </si>
  <si>
    <t>硬化康家山、后风头田间路4km</t>
  </si>
  <si>
    <t>硬化产业道路4公里，方便群众生产生活，受益群众332人，其中建档立卡脱贫户170人。</t>
  </si>
  <si>
    <t>群众参与工程建设获得投劳报酬，改善生活条件。方便群众生产生活，受益群众332人，其中建档立卡脱贫户170人。</t>
  </si>
  <si>
    <t>5100001678927166</t>
  </si>
  <si>
    <t>2026年小蒜镇南洼村基地质量提升沟坝地溢洪道配套项目</t>
  </si>
  <si>
    <t>南洼沟</t>
  </si>
  <si>
    <t>修建溢洪道，长80米，宽3米</t>
  </si>
  <si>
    <t>0.75万元/米</t>
  </si>
  <si>
    <t>提升区域防洪减灾能力，保护沟坝地耕地资源及周边村民人身财产安全，稳定农业生产条件，为粮食增产、农业增效奠定基础。</t>
  </si>
  <si>
    <t>通过完善防洪设施保护沟坝地耕地，减少洪涝灾害对农作物的损毁，保障村民种植收益，间接带动农业生产增收。</t>
  </si>
  <si>
    <t>兰家沟</t>
  </si>
  <si>
    <t>5100001678931005</t>
  </si>
  <si>
    <t>2026年石楼县小蒜镇兰家沟村委特色种植大田蔬菜奖补项目</t>
  </si>
  <si>
    <t>兰家沟村</t>
  </si>
  <si>
    <t>2026.10.30</t>
  </si>
  <si>
    <t>种植西瓜30亩，进行补助，增加群众收入</t>
  </si>
  <si>
    <t>500元/亩</t>
  </si>
  <si>
    <t>种植西瓜30亩，促进发展特色产业。增加群众收入，受益群众20人，其中建档立卡脱贫户13人。</t>
  </si>
  <si>
    <t>群众参与种植获得奖补，增加收入，改善生活条件。</t>
  </si>
  <si>
    <t>兰家沟村委</t>
  </si>
  <si>
    <t>兰锋林</t>
  </si>
  <si>
    <t>5100001678933063</t>
  </si>
  <si>
    <t>2026年石楼县小蒜镇兰家沟村委特色种植大田蔬菜辣椒奖补项目</t>
  </si>
  <si>
    <t>种植辣椒200亩，进行补助，促进发展特色产业。增加群众收入</t>
  </si>
  <si>
    <t>种植辣椒200亩，促进发展特色产业。增加群众收入，受益群众25人，其中建档立卡脱贫户15人。</t>
  </si>
  <si>
    <t>转角</t>
  </si>
  <si>
    <t>5100001678939679</t>
  </si>
  <si>
    <t>2026年石楼县小蒜镇转角村委牛小村种植基地质量提升田间路配套项目</t>
  </si>
  <si>
    <t>牛小村</t>
  </si>
  <si>
    <t>2026.5.31</t>
  </si>
  <si>
    <t>新修及硬化田间路3公里</t>
  </si>
  <si>
    <t>项目建成后，提升田间路3公里，减少每年因自然灾害导致的维修田间路费用，提高劳动生产率，服务全村秋收及出行方便，覆盖群众93户口271人，其中脱贫户57户161人。</t>
  </si>
  <si>
    <t>转角村委</t>
  </si>
  <si>
    <t>刘平则</t>
  </si>
  <si>
    <t>小蒜</t>
  </si>
  <si>
    <t>5100001678984176</t>
  </si>
  <si>
    <t>2026年石楼县小蒜镇小蒜村委青吴山渠种植基地质量提升溢洪道配套项目</t>
  </si>
  <si>
    <t>小蒜村青吴山渠</t>
  </si>
  <si>
    <t>2026.4.30</t>
  </si>
  <si>
    <t>修建溢洪道500米</t>
  </si>
  <si>
    <t>1200元/米</t>
  </si>
  <si>
    <t>通过实施项目，建设道路，阻止山洪危害，保障群众生产生活安全。</t>
  </si>
  <si>
    <t>小蒜村委</t>
  </si>
  <si>
    <t>周海军</t>
  </si>
  <si>
    <t>5100001678987676</t>
  </si>
  <si>
    <t>2026年石楼县小蒜镇小蒜村委徐家峪移民点种植基地质量提升沟坝地建设项目</t>
  </si>
  <si>
    <t>徐家峪红旗渠</t>
  </si>
  <si>
    <t>新增及改造沟坝地15亩</t>
  </si>
  <si>
    <t>1.33万元/亩</t>
  </si>
  <si>
    <t>通过实施项目，建设道路，阻止山洪危害，保障移民安置点群众生产生活安全。</t>
  </si>
  <si>
    <t>群众参与治理隐患获得酬劳，地改造后进一步增加群众收入，改善生活条件。</t>
  </si>
  <si>
    <t>5100001678989890</t>
  </si>
  <si>
    <t>2026年石楼县小蒜镇小蒜村委雨则沟种植基地质量提升溢洪道配套项目</t>
  </si>
  <si>
    <t>小蒜村雨门岔沟</t>
  </si>
  <si>
    <t>新修溢洪道
1000米</t>
  </si>
  <si>
    <t>700元/米</t>
  </si>
  <si>
    <t>大庄</t>
  </si>
  <si>
    <t>5100001678991538</t>
  </si>
  <si>
    <t>2026年石楼县小蒜镇大庄村委安桥焉村大庄沟种植基地质量提升田间路配套项目</t>
  </si>
  <si>
    <t>安桥焉-韩家坡沟-大庄沟</t>
  </si>
  <si>
    <t>2026.7.30</t>
  </si>
  <si>
    <t>硬化田间道路3.8公里，方便群众生产生活</t>
  </si>
  <si>
    <t>硬化产业道路3.8公里，方便群众生产生活，受益群众512人，其中建档立卡脱贫户156人。</t>
  </si>
  <si>
    <t>25人参与工程建设获得投劳报酬，改善生活条件。方便群众生产生活，受益群众512人，其中建档立卡脱贫户156人。</t>
  </si>
  <si>
    <t>大庄村委</t>
  </si>
  <si>
    <t>周世平</t>
  </si>
  <si>
    <t>孙家庄</t>
  </si>
  <si>
    <t>5100001679001587</t>
  </si>
  <si>
    <t>2026年石楼县小蒜镇孙家庄村委温家畔村种植基地质量提升提水灌溉配套项目</t>
  </si>
  <si>
    <t>温家畔村背山</t>
  </si>
  <si>
    <t>2026.5.10</t>
  </si>
  <si>
    <t>2026.6.15</t>
  </si>
  <si>
    <t>新建蓄水池1座（200m³）、提水管道500米、下水管道1200米</t>
  </si>
  <si>
    <t>1083.3元/米</t>
  </si>
  <si>
    <t>项目完善村内灌溉设施。为700亩耕地稳定供水，保障灌溉需求、提升抗旱能力，改善农业生产条件，保障农业增效与村民增收。</t>
  </si>
  <si>
    <t>吸纳村民参与施工，获取务工收入，提供稳定水源，农户增产增收。</t>
  </si>
  <si>
    <t>孙家庄村委</t>
  </si>
  <si>
    <t>梁建宏</t>
  </si>
  <si>
    <t>5100001678039388</t>
  </si>
  <si>
    <t>2026年石楼县小蒜镇孙家庄村委中药材种植奖补2022年管护项目</t>
  </si>
  <si>
    <t>200元/亩</t>
  </si>
  <si>
    <t>种植连翘500亩，促进发展特色产业。增加群众收入，受益群众320人，其中建档立卡脱贫户70人。</t>
  </si>
  <si>
    <t>群众参与种植获得奖补，增加收入，改善生活条件，同时具有很大的生态效益</t>
  </si>
  <si>
    <t>5100001678039663</t>
  </si>
  <si>
    <t>2026年石楼县小蒜镇小蒜村委中药材种植奖补2022年管护项目</t>
  </si>
  <si>
    <t>小蒜村委和高家岔村委</t>
  </si>
  <si>
    <t>对300亩中药材进行补植、除草、防病虫等管护</t>
  </si>
  <si>
    <t>种植连翘300亩，促进发展特色产业。增加群众收入，受益群众500人，其中建档立卡脱贫户230人。</t>
  </si>
  <si>
    <t>5100001678513895</t>
  </si>
  <si>
    <t>2026年石楼县小蒜镇小蒜村委中药材种植奖补2023年管护项目</t>
  </si>
  <si>
    <t>对2600亩中药材进行补植、除草、防病虫等管护</t>
  </si>
  <si>
    <t>高家岔</t>
  </si>
  <si>
    <t>5100001678517628</t>
  </si>
  <si>
    <t>2026年石楼县小蒜镇高家岔村委中药材种植奖补2023年管护项目</t>
  </si>
  <si>
    <t>高家岔村委</t>
  </si>
  <si>
    <t>对2000亩中药材进行补植、除草、防病虫等管护</t>
  </si>
  <si>
    <t>晋保平</t>
  </si>
  <si>
    <t>5100001678519583</t>
  </si>
  <si>
    <t>2026年石楼县小蒜镇兰家沟村委中药材种植奖补2023年管护项目</t>
  </si>
  <si>
    <t>对5545亩中药材进行补植、除草、防病虫等管护</t>
  </si>
  <si>
    <t>5100001678521907</t>
  </si>
  <si>
    <t>2026年石楼县小蒜镇风头村委中药材种植奖补2023年管护项目</t>
  </si>
  <si>
    <t>风头村委</t>
  </si>
  <si>
    <t>对5228亩中药材进行补植、除草、防病虫等管护</t>
  </si>
  <si>
    <t>5100001678523438</t>
  </si>
  <si>
    <t>2026年石楼县小蒜镇转角村委中药材种植奖补2023年管护项目</t>
  </si>
  <si>
    <t>5100001678524646</t>
  </si>
  <si>
    <t>2026年石楼县小蒜镇孙家庄村委中药材种植奖补2023年管护项目</t>
  </si>
  <si>
    <t>对1300亩中药材进行补植、除草、防病虫等管护</t>
  </si>
  <si>
    <t>5100001678526073</t>
  </si>
  <si>
    <t>2026年石楼县小蒜镇大庄村委中药材种植奖补2023年管护项目</t>
  </si>
  <si>
    <t>对400亩中药材进行补植、除草、防病虫等管护</t>
  </si>
  <si>
    <t>前坡</t>
  </si>
  <si>
    <t>5100001678527225</t>
  </si>
  <si>
    <t>2026年石楼县小蒜镇前坡村委中药材种植奖补2023年管护项目</t>
  </si>
  <si>
    <t>前坡村委</t>
  </si>
  <si>
    <t>对850亩中药材进行补植、除草、防病虫等管护</t>
  </si>
  <si>
    <t>白瑞强</t>
  </si>
  <si>
    <t>5100001678528260</t>
  </si>
  <si>
    <t>2026年石楼县小蒜镇田家岔中药材种植奖补2023年管护项目</t>
  </si>
  <si>
    <t>对2176亩中药材进行补植、除草、防病虫等管护</t>
  </si>
  <si>
    <t>5100001678530335</t>
  </si>
  <si>
    <t>2026年石楼县小蒜镇小蒜村委中药材种植奖补2023年管护项目（酸枣）</t>
  </si>
  <si>
    <t>对350亩中药材补植、除草、防病虫等管护</t>
  </si>
  <si>
    <t>加工流通项目</t>
  </si>
  <si>
    <t>加工业</t>
  </si>
  <si>
    <t>2026年石楼县小蒜镇转角村委饲料加工厂建设项目</t>
  </si>
  <si>
    <t>转角村</t>
  </si>
  <si>
    <t>新建产能10万吨饲料加工厂一个。</t>
  </si>
  <si>
    <t>万吨</t>
  </si>
  <si>
    <t>60元/吨</t>
  </si>
  <si>
    <t>通过新建饲料加工厂，促进村委人员就业，增加群众收入。</t>
  </si>
  <si>
    <t>通过参与新建工厂，直接增加群众收入；提供就业岗位，促进村民就业。收益群众1771人。</t>
  </si>
  <si>
    <t>2026年石楼县小蒜镇特色小杂粮种植肥料补助项目</t>
  </si>
  <si>
    <t>小蒜、大庄、前坡、高家岔、孙家庄、兰家沟、田家岔、转角、风头</t>
  </si>
  <si>
    <t xml:space="preserve">16200亩基地每亩补助一袋掺混肥,其中优质谷子8200亩、优质高粱种子8000亩
</t>
  </si>
  <si>
    <t>通过实施16200亩 基地肥料补贴使小蒜镇农户亩均增收200元户均增收1000元</t>
  </si>
  <si>
    <t>通过实16200亩 基地肥料补贴使项目区农户亩均增收300元户均增收1000元，农民享受种植物资补助、获得经济效益</t>
  </si>
  <si>
    <t>辛关镇</t>
  </si>
  <si>
    <t>陈家腰</t>
  </si>
  <si>
    <t>5100001679330670</t>
  </si>
  <si>
    <t>2026年石楼县辛关镇陈家腰村委冯家咀村种植基地质量提升溢洪道配套项目</t>
  </si>
  <si>
    <t>陈家腰村委冯家咀村麻衣沟</t>
  </si>
  <si>
    <t>2026.05.01</t>
  </si>
  <si>
    <t>2026.08.01</t>
  </si>
  <si>
    <t>在冯家咀修筑溢洪道，长50米，宽2米，高2米</t>
  </si>
  <si>
    <t>1万元/米</t>
  </si>
  <si>
    <t>畅通洪水溢流，保护坝体安全、维护农田，增产增效</t>
  </si>
  <si>
    <t>脱贫户直接参与工程建设投劳获得报酬、保护沟坝地，农民增收，稳定脱贫</t>
  </si>
  <si>
    <t>成锁珍</t>
  </si>
  <si>
    <t>陈家腰村委</t>
  </si>
  <si>
    <t>陈俊明</t>
  </si>
  <si>
    <t>5100001679331013</t>
  </si>
  <si>
    <t>2026年石楼县辛关镇陈家腰村委特色种植红薯奖补项目</t>
  </si>
  <si>
    <t>2026.04.01</t>
  </si>
  <si>
    <t>2026.09.01</t>
  </si>
  <si>
    <t>种植红薯300亩</t>
  </si>
  <si>
    <t>种植红薯300亩、户增加收入2000元</t>
  </si>
  <si>
    <t>脱贫户直接参与工程建设投劳获得报酬，增加种植户收入</t>
  </si>
  <si>
    <t>张家河</t>
  </si>
  <si>
    <t>5100001679331662</t>
  </si>
  <si>
    <t>2026年石楼县辛关镇张家河村委张家河村种植基地质量提升过水桥配套项目</t>
  </si>
  <si>
    <t>张家河村委张家河村蛛丝弯</t>
  </si>
  <si>
    <t>2026.07.01</t>
  </si>
  <si>
    <t>修过水桥长45米，宽4.5米，高4.5米，</t>
  </si>
  <si>
    <t>58万元/座</t>
  </si>
  <si>
    <t>改善交通条件，为全村生产生活提供方便。</t>
  </si>
  <si>
    <t>脱贫户直接参与工程建设投劳获得报酬</t>
  </si>
  <si>
    <t>张家河村委</t>
  </si>
  <si>
    <t>张文莉</t>
  </si>
  <si>
    <t>5100001679331932</t>
  </si>
  <si>
    <t>2026年石楼县辛关镇张家河村委王宜要村种植基地质量提升过水桥配套项目</t>
  </si>
  <si>
    <t>张家河村委王宜要村井沟</t>
  </si>
  <si>
    <t>修过水桥长40米，宽4.5米，高4.5米</t>
  </si>
  <si>
    <t>5100001679332805</t>
  </si>
  <si>
    <t>2026年石楼县辛关镇张家河村委王宜要村种植基地质量提升溢洪道配套项目</t>
  </si>
  <si>
    <t>张家河村委王宜要村殿山沟</t>
  </si>
  <si>
    <t xml:space="preserve">修筑溢洪道40米，宽3米，高2.5米
</t>
  </si>
  <si>
    <t>0.9万元/米</t>
  </si>
  <si>
    <t>畅通洪水溢流，保护坝体安全、维护农田基础。</t>
  </si>
  <si>
    <t>坪泉</t>
  </si>
  <si>
    <t>5100001679335839</t>
  </si>
  <si>
    <t>2026年石楼县辛关镇坪泉村委法寺村种植基地质量提升田间路配套项目</t>
  </si>
  <si>
    <t>法寺村到兴国园村</t>
  </si>
  <si>
    <t>坪泉村委法寺村至兴国园村田间路硬化3.5公里，宽3.5米</t>
  </si>
  <si>
    <t>方便群众出行，提高生产效率，改善生产条件</t>
  </si>
  <si>
    <t>坪泉村委</t>
  </si>
  <si>
    <t>冯建峰</t>
  </si>
  <si>
    <t>5100001679336598</t>
  </si>
  <si>
    <t>2026年石楼县辛关镇坪泉村委沟底村种植基地质量提升过水桥配套项目</t>
  </si>
  <si>
    <t>大路到沟底村</t>
  </si>
  <si>
    <t>建设宽3.5米，长14米的过水桥</t>
  </si>
  <si>
    <t>35万元/座</t>
  </si>
  <si>
    <t>5100001679336821</t>
  </si>
  <si>
    <t>2026年石楼县辛关镇坪泉村委特色种植红薯奖补项目</t>
  </si>
  <si>
    <t>种植红薯270亩</t>
  </si>
  <si>
    <t>种植红薯270亩、户增加收入2000元</t>
  </si>
  <si>
    <t>韦家湾</t>
  </si>
  <si>
    <t>5100001679337095</t>
  </si>
  <si>
    <t>2026年石楼县辛关镇韦家湾村委宋家岭村种植基地质量提升田间路配套项目</t>
  </si>
  <si>
    <t>韦家湾村委宋家岭村柳树焉到仁泉寺</t>
  </si>
  <si>
    <t>韦家湾村委宋家岭村硬化田间路长2.2公里，宽3.5米</t>
  </si>
  <si>
    <t>43.18万元/公里</t>
  </si>
  <si>
    <t>韦家湾村委</t>
  </si>
  <si>
    <t>高红平</t>
  </si>
  <si>
    <t>前山</t>
  </si>
  <si>
    <t>5100001679337778</t>
  </si>
  <si>
    <t>石楼县2026年辛关镇前山村委种植基地质量提升溢洪道配套项目</t>
  </si>
  <si>
    <t>前山村委前山村北庄村</t>
  </si>
  <si>
    <t>新建溢洪道两处70米，宽3.5米</t>
  </si>
  <si>
    <t>新建溢洪道两处70米，宽3.5米，改善生产条件</t>
  </si>
  <si>
    <t>前山村委</t>
  </si>
  <si>
    <t>马晋杰</t>
  </si>
  <si>
    <t>5100001679337890</t>
  </si>
  <si>
    <t>2026年石楼县辛关镇前山村委种植基地质量提升田间路配套项目</t>
  </si>
  <si>
    <t>前山村委霍家村、砚瓦村、南咀上村</t>
  </si>
  <si>
    <t>前山村委硬化田间路15公里，宽3.5米</t>
  </si>
  <si>
    <t>5100001679338321</t>
  </si>
  <si>
    <t>2026年石楼县辛关镇前山村委特色种植红薯奖补项目</t>
  </si>
  <si>
    <t>种植红薯500亩</t>
  </si>
  <si>
    <t>种植红薯500亩、户增加收入2000元</t>
  </si>
  <si>
    <t>张家坡</t>
  </si>
  <si>
    <t>5100001679338558</t>
  </si>
  <si>
    <t>2026年石楼县辛关镇张家坡村委特色种植红薯奖补项目</t>
  </si>
  <si>
    <t>张家坡村委</t>
  </si>
  <si>
    <t>高小东</t>
  </si>
  <si>
    <t>5100001679339703</t>
  </si>
  <si>
    <t>2026年石楼县辛关镇张家坡村委花地湾村种植基地质量提升田间路配套项目</t>
  </si>
  <si>
    <t>张家坡村委花地湾村前沟</t>
  </si>
  <si>
    <t>张家坡村委花地湾村硬化3.5公里田间路，宽3.5米</t>
  </si>
  <si>
    <t>5100001679339806</t>
  </si>
  <si>
    <t>2026年石楼县辛关镇张家坡村委张家坡村种植基地质量提升过水桥配套项目</t>
  </si>
  <si>
    <t>张家坡村委张家坡村“七一沟”</t>
  </si>
  <si>
    <t>2026.7.1</t>
  </si>
  <si>
    <t>修过水桥长35米，宽4米，高3米，</t>
  </si>
  <si>
    <t>5100001679339933</t>
  </si>
  <si>
    <t>2026年石楼县辛关镇2023年韦家湾村委中药材种植奖补管护项目</t>
  </si>
  <si>
    <t>对2023亩年栽植的2500亩连翘进行第三年管护，包括补植、松土除草及病虫害防治。</t>
  </si>
  <si>
    <t>5100001679340126</t>
  </si>
  <si>
    <t>2026年石楼县辛关镇2023年前山村委中药材种植奖补管护项目</t>
  </si>
  <si>
    <t>对2023年栽植的3500亩连翘进行第三年管护，包括补植、松土除草及病虫害防治。</t>
  </si>
  <si>
    <t>5100001679340244</t>
  </si>
  <si>
    <t>2026年石楼县辛关镇2023年陈家腰村委中药材种植奖补管护项目</t>
  </si>
  <si>
    <t>对2023年栽植的1880亩连翘进行第三年管护，包括补植、松土除草及病虫害防治。</t>
  </si>
  <si>
    <t>5100001679340345</t>
  </si>
  <si>
    <t>2026年石楼县辛关镇2023年坪泉村委中药材种植奖补管护项目</t>
  </si>
  <si>
    <t>对2023年栽植的4500亩连翘进行第三年管护，包括补植、松土除草及病虫害防治。</t>
  </si>
  <si>
    <t>5100001679340503</t>
  </si>
  <si>
    <t>2026年石楼县辛关镇2023年张家河村委中药材种植奖补管护项目</t>
  </si>
  <si>
    <t>对2023年栽植的2500亩连翘进行第三年管护，包括补植、松土除草及病虫害防治。</t>
  </si>
  <si>
    <t>5100001679340583</t>
  </si>
  <si>
    <t>2026年石楼县辛关镇2023年张家坡村委中药材种植奖补管护项目</t>
  </si>
  <si>
    <t>张家坡村</t>
  </si>
  <si>
    <t>5100001679340744</t>
  </si>
  <si>
    <t>2026年石楼县辛关镇2023年陈家腰村委中药材种植奖补管护项目（酸枣）</t>
  </si>
  <si>
    <t>对2023年栽植的200亩酸枣进行第三年管护，包括补植、松土除草及病虫害防治。</t>
  </si>
  <si>
    <t>5100001679340847</t>
  </si>
  <si>
    <t>2026年石楼县辛关镇2023年张家坡村委中药材种植奖补管护项目（酸枣）</t>
  </si>
  <si>
    <t>辛关镇镇</t>
  </si>
  <si>
    <t>涉及6个村委</t>
  </si>
  <si>
    <t>2026年石楼县辛关镇特色小杂粮种植肥料补助项目</t>
  </si>
  <si>
    <t>辛关镇6个村委</t>
  </si>
  <si>
    <t xml:space="preserve">10050亩基地，每亩补助一袋掺混肥,其中优质谷子,3750亩、优质高粱种子6300亩,
</t>
  </si>
  <si>
    <t>通过实施10050亩 基地肥料补贴使项目区农户亩均增收200元户均增收1000元</t>
  </si>
  <si>
    <t>通过实施10050亩 基地肥料补贴使项目区农户亩均增收300元户均增收1000元，农民享受种植物资补助、获得经济效益</t>
  </si>
  <si>
    <t>龙交乡</t>
  </si>
  <si>
    <t>甘河</t>
  </si>
  <si>
    <t>5100001679376489</t>
  </si>
  <si>
    <t>2026年石楼县龙交乡甘河村委小南沟种植基地质量提升桥梁配套项目</t>
  </si>
  <si>
    <t>小南沟</t>
  </si>
  <si>
    <t>2026.12.31</t>
  </si>
  <si>
    <t>新修过水桥1座</t>
  </si>
  <si>
    <t>该项目实施可新建过水桥1座，改善了生产通行条件，进一步提升特色产业的发展，增加农户收入。受益群众591人。</t>
  </si>
  <si>
    <t>项目实施为本村脱贫户3人提供劳务就业机会，增加脱贫户的劳务收入；项目建成后，改善了生产条件，进一步提升特色产业的发展，增加农户收入。</t>
  </si>
  <si>
    <t>高海生</t>
  </si>
  <si>
    <t>甘河村委</t>
  </si>
  <si>
    <t>许海军</t>
  </si>
  <si>
    <t>休闲农业与乡村旅游</t>
  </si>
  <si>
    <t>王家沟</t>
  </si>
  <si>
    <t>5100001679380946</t>
  </si>
  <si>
    <t>2026年石楼县龙交乡王家沟村委王家沟村旅游示范村建设项目</t>
  </si>
  <si>
    <t>新
建</t>
  </si>
  <si>
    <t>王家沟村</t>
  </si>
  <si>
    <t>新建乡村旅游示范村1个，包括：实施山体修复与河道治理，建设民宿集群，完善基础设施建设…</t>
  </si>
  <si>
    <t>处</t>
  </si>
  <si>
    <t>300万元/处</t>
  </si>
  <si>
    <t>通过建设王家沟旅游示范村，促进王家沟乡村旅游经济的发展，提高村民收入，实现共同富裕</t>
  </si>
  <si>
    <t>群众参与项目建设，获得劳务报酬。项目建成后，形成乡村旅游示范村，促进发展特色产业，增加农户收入。</t>
  </si>
  <si>
    <t>宣传部</t>
  </si>
  <si>
    <t>陈彦林</t>
  </si>
  <si>
    <t>石家塔</t>
  </si>
  <si>
    <t>5100001679381379</t>
  </si>
  <si>
    <t>2026年石楼县龙交乡石家塔村委石家塔--垣上种植基地质量提升田间路配套项目</t>
  </si>
  <si>
    <t>石家塔--垣上</t>
  </si>
  <si>
    <t>平整路基、硬化田间路长4.5公里、宽3米、厚15公分，配套、排水沟</t>
  </si>
  <si>
    <t>该项目实施可硬化田间路5公里，覆盖耕地800余亩，改善了生产条件，进一步提升特色产业的发展，增加农户收入。受益群众321人。</t>
  </si>
  <si>
    <t>项目实施为本村脱贫户1人提供劳务就业岗位，增加脱贫户的劳务收入；项目建成后，覆盖耕地800余亩，改善了生产条件，进一步提升特色产业的发展，增加农户收入。</t>
  </si>
  <si>
    <t>龙交</t>
  </si>
  <si>
    <t>5100001679382429</t>
  </si>
  <si>
    <t>2026年石楼县龙交乡龙交村委王家塔--马头山种植基地质量提升田间路配套项目</t>
  </si>
  <si>
    <t>王家塔--马头山</t>
  </si>
  <si>
    <t>平整路基、硬化田间路长1.4公里、宽3.5米、厚15公分，配套、排水沟</t>
  </si>
  <si>
    <t>该项目实施可硬化田间路1.4公里，覆盖耕地300余亩，改善了生产条件，进一步提升特色产业的发展，增加农户收入。受益群众420人。</t>
  </si>
  <si>
    <t>项目实施为本村脱贫户2人提供劳务就业岗位，增加脱贫户的劳务收入；项目建成后，覆盖耕地300余亩，改善了生产条件，进一步提升特色产业的发展，增加农户收入。</t>
  </si>
  <si>
    <t>龙交村委</t>
  </si>
  <si>
    <t>李元明</t>
  </si>
  <si>
    <t>5100001679383114</t>
  </si>
  <si>
    <t>2026年石楼县龙交乡龙交村委王家塔雨则沟种植基地质量提升田间路配套项目</t>
  </si>
  <si>
    <t>王家塔雨则沟</t>
  </si>
  <si>
    <t>平整路基、硬化田间路长1.2公里、宽3.5米、厚15公分，配套、排水沟</t>
  </si>
  <si>
    <t>该项目实施可硬化田间路5公里，覆盖耕地100余亩，改善了生产条件，进一步提升特色产业的发展，增加农户收入。受益群众312人。</t>
  </si>
  <si>
    <t>项目实施为本村脱贫户1人提供劳务就业岗位，增加脱贫户的劳务收入；项目建成后，覆盖耕地100余亩，改善了生产条件，进一步提升特色产业的发展，增加农户收入。</t>
  </si>
  <si>
    <t>寨子上</t>
  </si>
  <si>
    <t>5100001679383897</t>
  </si>
  <si>
    <t>2026年石楼县龙交乡寨子上村委种植基地质量提升项目</t>
  </si>
  <si>
    <t>吉家垣至下塔上</t>
  </si>
  <si>
    <t>平整土地、提升质量380亩，投资标准0.25万元/亩</t>
  </si>
  <si>
    <t>该项目实施改善地形条件，适合宜机化农业生产机械作业，平整以后预计每亩增收0.1万元。</t>
  </si>
  <si>
    <t>群众参与劳动获得奖补，增加收入，改善生活条件，同时具有很大的生态效益</t>
  </si>
  <si>
    <t>君庄</t>
  </si>
  <si>
    <t>5100001679384328</t>
  </si>
  <si>
    <t>2026年石楼县龙交乡君庄村委仁义村对面种植基地质量提升田间路配套项目</t>
  </si>
  <si>
    <t>仁义村对面</t>
  </si>
  <si>
    <t>平整路基、硬化田间路长1.5公里、宽3米、厚15公分，配套、排水沟</t>
  </si>
  <si>
    <t>该项目实施可硬化田间路1.5公里，覆盖耕地100余亩，改善了生产条件，进一步提升特色产业的发展，增加农户收入。受益群众477人。</t>
  </si>
  <si>
    <t>项目实施为本村脱贫户3人提供劳务就业岗位，增加脱贫户的劳务收入；项目建成后，覆盖耕地100余亩，改善了生产条件，进一步提升特色产业的发展，增加农户收入。</t>
  </si>
  <si>
    <t>5100001678046845</t>
  </si>
  <si>
    <t>2026年石楼县龙交乡王家沟村委2022年中药材种植奖补管护项目</t>
  </si>
  <si>
    <t>王家沟村委</t>
  </si>
  <si>
    <t>对王家沟130亩连翘进行松土除草、病虫害防治等</t>
  </si>
  <si>
    <t>王宝元</t>
  </si>
  <si>
    <t>5100001678046996</t>
  </si>
  <si>
    <t>2026年石楼县龙交乡君庄村委2022年中药材种植奖补管护项目</t>
  </si>
  <si>
    <t>君庄村委</t>
  </si>
  <si>
    <t>对君庄100亩连翘进行松土除草、病虫害防治等</t>
  </si>
  <si>
    <t>赵六儿</t>
  </si>
  <si>
    <t>5100001678047602</t>
  </si>
  <si>
    <t>2026年石楼县龙交乡石家塔村委2022年中药材种植奖补管护项目</t>
  </si>
  <si>
    <t>石家塔村委</t>
  </si>
  <si>
    <t>对石家塔1075亩连翘进行松土除草、病虫害防治等</t>
  </si>
  <si>
    <t>冯成虎</t>
  </si>
  <si>
    <t>5100001679388613</t>
  </si>
  <si>
    <t>2026年石楼县龙交乡石家塔村委2023年中药材种植奖补管护项目</t>
  </si>
  <si>
    <t>对石家塔4000亩连翘进行松土除草、病虫害防治等</t>
  </si>
  <si>
    <t>管护连翘4000亩，增加群众经济收入</t>
  </si>
  <si>
    <t>脱贫户参与种植项目，增加脱贫户收入</t>
  </si>
  <si>
    <t>5100001679389155</t>
  </si>
  <si>
    <t>2026年石楼县龙交乡甘河村委2023年中药材种植奖补管护项目</t>
  </si>
  <si>
    <t>对甘河1000亩连翘进行松土除草、病虫害防治等</t>
  </si>
  <si>
    <t>管护连翘1000亩，增加群众经济收入</t>
  </si>
  <si>
    <t>5100001679389499</t>
  </si>
  <si>
    <t>2023年石楼县龙交乡王家沟村委村2023年中药材种植奖补管护项目</t>
  </si>
  <si>
    <t>对王家沟1000亩连翘进行松土除草、病虫害防治等</t>
  </si>
  <si>
    <t>5100001679390070</t>
  </si>
  <si>
    <t>2026年石楼县龙交乡甘河村委甘河兴旺养殖场标准化养牛场建设项目</t>
  </si>
  <si>
    <t>甘河村</t>
  </si>
  <si>
    <t>建设牛棚1500m³，饲料库1间，草棚1间，青储草窑等相关设备</t>
  </si>
  <si>
    <t>平方米</t>
  </si>
  <si>
    <t>133元/平方米</t>
  </si>
  <si>
    <t>通过建设牛棚、草棚、饲料库等相关设备，实现养殖规模50头牛，年产值50万元，纯收入10万元，带动2人就业的目标</t>
  </si>
  <si>
    <t>项目实施为本村脱贫户2人提供劳务就业岗位，增加脱贫户的劳务收入；项目建成后，甘河村将实现养牛50头，进一步提升特色产业的发展，增加农户收入。</t>
  </si>
  <si>
    <t>2026年石楼县龙交乡君庄村传统村落保护修缮建设项目</t>
  </si>
  <si>
    <t>君庄村</t>
  </si>
  <si>
    <t>2025.5.1</t>
  </si>
  <si>
    <t>2025.11.31</t>
  </si>
  <si>
    <t>为村内9处历史建筑的改造</t>
  </si>
  <si>
    <t>111.1万元 /处</t>
  </si>
  <si>
    <t>对君庄村9处历史建筑的改造，促进君庄村乡村旅游经济的发展，提高村民收入，实现共同富裕</t>
  </si>
  <si>
    <t>2026年石楼县龙交乡镇特色小杂粮种植肥料补助项目</t>
  </si>
  <si>
    <t>全乡9个村委</t>
  </si>
  <si>
    <t xml:space="preserve">13000亩基地每亩补助一袋掺混肥,其中优质谷子7500亩、优质高粱种子5500亩,
</t>
  </si>
  <si>
    <t>通过实施13000亩 基地肥料补贴使项目区农户亩均增收200元户均增收1000元</t>
  </si>
  <si>
    <t>通过实施13000亩 基地肥料补贴使项目区农户亩均增收200元户均增收1000元，农民享受种植物资补助、获得经济效益</t>
  </si>
  <si>
    <t>和合乡</t>
  </si>
  <si>
    <t>呼延山</t>
  </si>
  <si>
    <t>5100001679266930</t>
  </si>
  <si>
    <t>2026年石楼县和合乡呼延山村委中药材种植奖补2023年管护项目</t>
  </si>
  <si>
    <t>呼延山村委</t>
  </si>
  <si>
    <t>该项目对2023年栽植的800亩连翘进行第三年管护，包括补植、松土除草及病虫害防治。，每亩地中增收0.02万元，受益脱贫户58户165人</t>
  </si>
  <si>
    <t>李勇飞</t>
  </si>
  <si>
    <t>刘东</t>
  </si>
  <si>
    <t>5100001679267470</t>
  </si>
  <si>
    <t>2026年石楼县和合乡呼延山村委中药材种植奖补2023年管护项目（酸枣）</t>
  </si>
  <si>
    <t>对2023年栽植的500亩酸枣进行第三年管护，包括补植、松土除草及病虫害防治。</t>
  </si>
  <si>
    <t>该项目对2023年栽植的500亩酸枣进行第三年管护，包括补植、松土除草及病虫害防治。每亩地中增收0.02万元，受益脱贫户48户156人</t>
  </si>
  <si>
    <t>铁头</t>
  </si>
  <si>
    <t>5100001679267858</t>
  </si>
  <si>
    <t>2026年石楼县和合乡铁头村委中药材种植奖补2023年管护项目</t>
  </si>
  <si>
    <t>铁头村委</t>
  </si>
  <si>
    <t>对2023年栽植的3000亩连翘进行第三年管护，包括补植、松土除草及病虫害防治。</t>
  </si>
  <si>
    <t>该项目对2023年栽植的3000亩连翘进行第三年管护，包括补植、松土除草及病虫害防治。每亩地中增收0.02万元，受益脱贫户66户210人</t>
  </si>
  <si>
    <t>和合</t>
  </si>
  <si>
    <t>5100001679268163</t>
  </si>
  <si>
    <t>和合村委</t>
  </si>
  <si>
    <t>对2023年栽植的6700亩连翘进行第三年管护，包括补植、松土除草及病虫害防治。</t>
  </si>
  <si>
    <t>该项目对2023年栽植的6700亩连翘进行第三年管护，包括补植、松土除草及病虫害防治。每亩地中增收0.02万元，受益脱贫户165户287人</t>
  </si>
  <si>
    <t>5100001679274739</t>
  </si>
  <si>
    <t>2026年石楼县和合乡呼延山村委呼延山村种植基地质量提升项目</t>
  </si>
  <si>
    <t>平整土地，提升质量200亩</t>
  </si>
  <si>
    <t>该项目实施平整土地，提升质量200亩，改善地形条件，适宜农业生产机械化作业，每亩地中增收0.02万元，受益脱贫户92户293人</t>
  </si>
  <si>
    <t>脱贫户参与项目实施，解决部分就业问题，增加收入</t>
  </si>
  <si>
    <t>5100001679277330</t>
  </si>
  <si>
    <t>2026年石楼县和合乡呼延山村委西山村种植基地质量提升桥梁配套项目</t>
  </si>
  <si>
    <t>西山</t>
  </si>
  <si>
    <t>2025.6.1</t>
  </si>
  <si>
    <t>新建长40米、宽7米、高6米的过水桥1座，田间路600米</t>
  </si>
  <si>
    <t>50万元/座</t>
  </si>
  <si>
    <t>该项目实施新建过水桥1座、田间路600米改善地形条件，方便群众出行，受益脱贫户107户320人</t>
  </si>
  <si>
    <t>5100001679278623</t>
  </si>
  <si>
    <t>2026年石楼县和合乡呼延山村委特色辣椒大田蔬菜种植奖补项目</t>
  </si>
  <si>
    <t>种植特色辣椒100亩</t>
  </si>
  <si>
    <t>种植100亩大田蔬菜，发展特色农业，每亩地中增收0.02万元，使脱贫户23户64人受益</t>
  </si>
  <si>
    <t>5100001679280610</t>
  </si>
  <si>
    <t>2026年石楼县和合乡呼延山村委崖头村大棚养殖基地建设项目</t>
  </si>
  <si>
    <t>崖头村</t>
  </si>
  <si>
    <t>新建养殖大棚2座</t>
  </si>
  <si>
    <t>29万元/座</t>
  </si>
  <si>
    <t>该项目实施新建养殖大棚2座，改变养殖方式，增加收入，收益脱贫户7户21人</t>
  </si>
  <si>
    <t>脱贫户参与项目实施，解决部分就业问题，增加收入；增加脱贫户收入渠道，提高抗风险能力</t>
  </si>
  <si>
    <t>5100001679281152</t>
  </si>
  <si>
    <t>2026年石楼县和合乡呼延山村委崖头村崖头蚕丝加工厂建设项目</t>
  </si>
  <si>
    <t>新建厂房1座，购入加工设备</t>
  </si>
  <si>
    <t>97万元/处</t>
  </si>
  <si>
    <t>该项目新建加工厂1座，发展特色产业，使脱贫户7户21人收益</t>
  </si>
  <si>
    <t>南陀腰</t>
  </si>
  <si>
    <t>5100001679290029</t>
  </si>
  <si>
    <t>2026年石楼县和合乡南陀腰村委黑蒿渠饮水巩固提升工程</t>
  </si>
  <si>
    <t>黑蒿渠</t>
  </si>
  <si>
    <t>新建机房1座、30吨下水池1座，铺设下水管道1公里，入户检查井9座</t>
  </si>
  <si>
    <t>15万元/处</t>
  </si>
  <si>
    <t>该项目新建机房1座、30吨下水池1座，铺设下水管道1公里，入户检查井9座，保障群众饮水安全，使脱贫户19户61人受益</t>
  </si>
  <si>
    <t>脱贫户参与项目建设获得劳动收入，保障群众饮水安全</t>
  </si>
  <si>
    <t>南陀腰村委</t>
  </si>
  <si>
    <t>冯永军</t>
  </si>
  <si>
    <t>5100001679298762</t>
  </si>
  <si>
    <t>2026年石楼县和合乡南陀腰村委冯家河村种植基地质量提升桥梁配套项目</t>
  </si>
  <si>
    <t>冯家河村沟</t>
  </si>
  <si>
    <t>新建长28米、宽5米、高6米的桥梁1座</t>
  </si>
  <si>
    <t>该项目新建桥梁1座，方便群众出行，使脱贫户41户141人受益</t>
  </si>
  <si>
    <t>5100001679303514</t>
  </si>
  <si>
    <t>2026年石楼县和合乡南陀腰村委特色大田蔬菜辣椒种植奖补项目</t>
  </si>
  <si>
    <t>后山、张家山</t>
  </si>
  <si>
    <t>种植辣椒450亩</t>
  </si>
  <si>
    <t>该项目有农户自行种植，每亩地中增收0.02万元，受益脱贫户15户41人</t>
  </si>
  <si>
    <t>5100001679311291</t>
  </si>
  <si>
    <t>2026年石楼县和合乡铁头村委下铁头村种植基地质量提升农田排洪道配套项目</t>
  </si>
  <si>
    <t>下铁头村</t>
  </si>
  <si>
    <t>新建农田排洪道长550米，宽1.5米</t>
  </si>
  <si>
    <t>45万元/处</t>
  </si>
  <si>
    <t>该项目新建排洪道长550米，宽1.5米，为发展高效节约农业奠定基础，使脱贫户35户160人受益</t>
  </si>
  <si>
    <t>白玉平</t>
  </si>
  <si>
    <t>5100001679314104</t>
  </si>
  <si>
    <t>2026年石楼县和合乡和合村委任家庄种植基地质量提升桥梁配套项目</t>
  </si>
  <si>
    <t>任家庄村</t>
  </si>
  <si>
    <t>新建长30米、宽5米、高4米的桥梁1座</t>
  </si>
  <si>
    <t>59万元/座</t>
  </si>
  <si>
    <t>该项目新建桥梁1座，方便群众出行，使脱贫户58户178人受益</t>
  </si>
  <si>
    <t>呼润平</t>
  </si>
  <si>
    <t>5100001679324835</t>
  </si>
  <si>
    <t>2026年石楼县和合乡和合村委辛庄种植基地质量提升田间路配套项目</t>
  </si>
  <si>
    <t>辛庄村</t>
  </si>
  <si>
    <t>新建长1.45公里、宽3.5米，厚15厘米的田间路</t>
  </si>
  <si>
    <t>该项目实施硬化长1.45公里，宽3.5米，厚15厘米水泥路，改善出行条件，方便群众出行，使脱贫户14户43人受益</t>
  </si>
  <si>
    <t>5100001679325557</t>
  </si>
  <si>
    <t>2026年石楼县和合乡呼延山村委西山村种植基地质提升项目</t>
  </si>
  <si>
    <t>呼家洼、下洼</t>
  </si>
  <si>
    <t>平整土地，提升质量1100亩</t>
  </si>
  <si>
    <t>该项目实施平整土地，提升质量1100亩，改善地形条件，适宜农业生产机械化作业，每亩地中增收0.02万元，受益脱贫户90户254人</t>
  </si>
  <si>
    <t>2026年和合乡南陀腰村委冯家河村种植基地质提升项目</t>
  </si>
  <si>
    <t>冯家河</t>
  </si>
  <si>
    <t>2025.4.30</t>
  </si>
  <si>
    <t>平整土地，提升质量500亩</t>
  </si>
  <si>
    <t>该项目实施平整土地，提升质量500亩，改善地形条件，适宜农业生产机械化作业，每亩地中增收0.2万元，受益脱贫户16户52人</t>
  </si>
  <si>
    <t>2026年和合乡和合村委任家庄村种植基地质提升项目</t>
  </si>
  <si>
    <t>任家庄</t>
  </si>
  <si>
    <t>平整土地，提升质量1000亩</t>
  </si>
  <si>
    <t>该项目实施平整土地，提升质量1000亩，改善地形条件，适宜农业生产机械化作业，每亩地中增收0.2万元，受益脱贫户148户432人</t>
  </si>
  <si>
    <t>2026年和合乡呼延山村委曹家洼村种植基地质提升项目</t>
  </si>
  <si>
    <t>曹家洼村</t>
  </si>
  <si>
    <t>平整土地，提升质量800亩</t>
  </si>
  <si>
    <t>该项目实施平整土地，提升质量800亩，改善地形条件，适宜农业生产机械化作业，每亩地中增收0.2万元，受益脱贫户26户72人</t>
  </si>
  <si>
    <t>2026年和合乡呼延山村委呼延山村种植基地质提升项目</t>
  </si>
  <si>
    <t>呼延山村</t>
  </si>
  <si>
    <t>该项目实施平整土地，提升质量800亩，改善地形条件，适宜农业生产机械化作业，每亩地中增收0.2万元，受益脱贫户25户68人</t>
  </si>
  <si>
    <t xml:space="preserve">和合乡 </t>
  </si>
  <si>
    <t>2026年石楼县和合乡特色小杂粮种植肥料补助项目</t>
  </si>
  <si>
    <t>和合乡5个行政村</t>
  </si>
  <si>
    <t xml:space="preserve">24000亩基地每亩补助一袋掺混肥,其中优质谷子12700亩、优质高粱种子11300亩,
</t>
  </si>
  <si>
    <t>通过实施24000亩 基地肥料补贴使项目区农户亩均增收200元户均增收1000元</t>
  </si>
  <si>
    <t>通过实施24000亩 基地肥料补贴使项目区农户亩均增收200元户均增收1000元，农民享受种植物资补助、获得经济效益</t>
  </si>
  <si>
    <t>裴沟乡</t>
  </si>
  <si>
    <t>曹家峪</t>
  </si>
  <si>
    <t>5100001678115840</t>
  </si>
  <si>
    <t>2026年石楼县裴沟乡曹家峪村委2022年中药材种植奖补管护项目</t>
  </si>
  <si>
    <t>曹家峪村</t>
  </si>
  <si>
    <t>包括松土除草、病虫害防治等</t>
  </si>
  <si>
    <t>郭军</t>
  </si>
  <si>
    <t>曹家峪村委</t>
  </si>
  <si>
    <t>宋彦军</t>
  </si>
  <si>
    <t>坪底</t>
  </si>
  <si>
    <t>5100001678117324</t>
  </si>
  <si>
    <t>2026年石楼县裴沟乡坪底村2022年中药材种植奖补管护项目</t>
  </si>
  <si>
    <t>坪底村</t>
  </si>
  <si>
    <t>坪底村委</t>
  </si>
  <si>
    <t>崔振平</t>
  </si>
  <si>
    <t>裴沟</t>
  </si>
  <si>
    <t>5100001679416090</t>
  </si>
  <si>
    <t>2026年石楼县裴沟乡裴沟村委2023年中药材种植奖补管护项目</t>
  </si>
  <si>
    <t>裴沟、穆家洼、刘家洼</t>
  </si>
  <si>
    <t>对2023年栽植的3186亩连翘进行第二年管护，包括补植、松土除草及病虫害防治。</t>
  </si>
  <si>
    <t>裴沟村委</t>
  </si>
  <si>
    <t>李卫平</t>
  </si>
  <si>
    <t>马家山</t>
  </si>
  <si>
    <t>5100001679416509</t>
  </si>
  <si>
    <t>2026年石楼县裴沟乡马家山村委2023年中药材种植奖补管护项目</t>
  </si>
  <si>
    <t>马家山村</t>
  </si>
  <si>
    <t>对2023年栽植的1500亩连翘进行第二年管护，包括补植、松土除草及病虫害防治。</t>
  </si>
  <si>
    <t>马家山村委</t>
  </si>
  <si>
    <t>曹艳飞</t>
  </si>
  <si>
    <t>郭家河</t>
  </si>
  <si>
    <t>5100001679416893</t>
  </si>
  <si>
    <t>2026年石楼县裴沟乡郭家河村委2023年中药材种植奖补管护项目</t>
  </si>
  <si>
    <t>郭家河村</t>
  </si>
  <si>
    <t>对2023年栽植的3500亩连翘进行第二年管护，包括补植、松土除草及病虫害防治。</t>
  </si>
  <si>
    <t>郭家河村委</t>
  </si>
  <si>
    <t>曹义</t>
  </si>
  <si>
    <t>5100001679417063</t>
  </si>
  <si>
    <t>2026年石楼县裴沟乡坪底村委2023年中药材种植奖补管护项目</t>
  </si>
  <si>
    <t>对2023年栽植的3000亩连翘进行第二年管护，包括补植、松土除草及病虫害防治。</t>
  </si>
  <si>
    <t>土门</t>
  </si>
  <si>
    <t>5100001679417691</t>
  </si>
  <si>
    <t>2026年石楼县裴沟乡土门村委2023年中药材种植奖补管护项目</t>
  </si>
  <si>
    <t>土门村</t>
  </si>
  <si>
    <t>对2023年栽植的5000亩连翘进行第二年管护，包括补植、松土除草及病虫害防治。</t>
  </si>
  <si>
    <t>土门村委</t>
  </si>
  <si>
    <t>梁三军</t>
  </si>
  <si>
    <t>永由</t>
  </si>
  <si>
    <t>5100001679417967</t>
  </si>
  <si>
    <t>2026年石楼县裴沟乡永由村委2023年中药材种植奖补管护项目</t>
  </si>
  <si>
    <t>永由村</t>
  </si>
  <si>
    <t>对2023年栽植的1114亩连翘进行第二年管护，包括补植、松土除草及病虫害防治。</t>
  </si>
  <si>
    <t>永由村委</t>
  </si>
  <si>
    <t>穆海则</t>
  </si>
  <si>
    <t>5100001679418393</t>
  </si>
  <si>
    <t>2026年石楼县裴沟乡郭家河村委2023年中药材种植奖补管护项目（二期）</t>
  </si>
  <si>
    <t>对2023年栽植的224亩连翘进行第二年管护，包括补植、松土除草及病虫害防治。</t>
  </si>
  <si>
    <t>5100001679419171</t>
  </si>
  <si>
    <t>2026年石楼县裴沟乡坪底村委特色种植大田蔬菜辣椒奖补项目</t>
  </si>
  <si>
    <t>种植辣椒200亩</t>
  </si>
  <si>
    <t>该项目对200亩夏季蔬菜种植进行奖补，促进发展特色蔬菜种植产业。受益群众115人，其中建档立卡脱贫户86人。</t>
  </si>
  <si>
    <t>项目实施为本村脱贫户8人提供劳务就业岗位，增加脱贫户的劳务收入；项目建成后，形成规模蔬菜种植基地，促进发展特色产业，增加农户收入。</t>
  </si>
  <si>
    <t>5100001679419555</t>
  </si>
  <si>
    <t>2026年石楼县裴沟乡郭家河村委特色种植大田蔬菜辣椒奖补项目</t>
  </si>
  <si>
    <t>种植辣椒530亩</t>
  </si>
  <si>
    <t>该项目对530亩夏季蔬菜种植基地进行补助，促进发展特色蔬菜种植产业。受益群众71户187人，其中44户脱贫户124人。</t>
  </si>
  <si>
    <t>项目实施为本村脱贫户12人提供劳务就业岗位，增加脱贫户的劳务收入；项目建成后，形成规模蔬菜种植基地，促进发展特色产业，增加农户收入。</t>
  </si>
  <si>
    <t>5100001679419986</t>
  </si>
  <si>
    <t>2026年石楼县裴沟乡马家山村委特色种植大田蔬菜辣椒奖补项目</t>
  </si>
  <si>
    <t>种植辣椒1000亩</t>
  </si>
  <si>
    <t>该项目对1500亩夏季蔬菜种植基地进行补助，促进发展特色产业。受益群众106人，其中建档立卡脱贫户72人。</t>
  </si>
  <si>
    <t>项目实施为本村脱贫户20人提供劳务就业岗位，增加脱贫户的劳务收入；项目建成后，形成规模蔬菜种植基地，促进发展特色产业，增加农户收入。</t>
  </si>
  <si>
    <t>5100001679420209</t>
  </si>
  <si>
    <t>2026年石楼县裴沟乡土门村委特色种植大田蔬菜辣椒奖补项目</t>
  </si>
  <si>
    <t>种植辣椒150亩</t>
  </si>
  <si>
    <t>该项目对150亩夏季蔬菜种植进行补助，促进发展特色产业，受益群众12户41人，其中脱贫户8户27人。</t>
  </si>
  <si>
    <t>项目实施为本村脱贫户5人提供劳务就业岗位，增加脱贫户的劳务收入；项目建成后，形成规模蔬菜种植基地，形成示范效应，带动农户发展特色产业，增加农户收入。</t>
  </si>
  <si>
    <t>5100001679420409</t>
  </si>
  <si>
    <t>2026年石楼县裴沟乡曹家峪村特色种植大田蔬菜西红柿奖补项目</t>
  </si>
  <si>
    <t>种植西红柿70亩</t>
  </si>
  <si>
    <t>该项目对70亩夏季蔬菜种植进行补助，促进发展特色产业，提升村集体经济。受益群众19户54人，其中脱贫14户户45人。</t>
  </si>
  <si>
    <t>项目实施为本村脱贫户3人提供劳务就业岗位，增加脱贫户的劳务收入；项目建成后，形成规模蔬菜种植基地，形成示范效应，带动农户发展特色产业，增加农户收入。</t>
  </si>
  <si>
    <t>5100001679420599</t>
  </si>
  <si>
    <t>2026年石楼县裴沟乡永由村委特色种植大田蔬菜辣椒奖补项目</t>
  </si>
  <si>
    <t>种植辣椒100亩</t>
  </si>
  <si>
    <t>该项目对100亩夏季蔬菜种植进行补助，促进发展特色产业，提升村集体经济。受益群众16户45人，其中脱贫户11户32人。</t>
  </si>
  <si>
    <t>5100001679420807</t>
  </si>
  <si>
    <t>2026年石楼县裴沟乡蜜蜂养殖奖补项目</t>
  </si>
  <si>
    <t>涉及村委</t>
  </si>
  <si>
    <t>对20群以上蜜蜂1000箱、新增250箱蜜蜂养殖进行补助</t>
  </si>
  <si>
    <t>原100元/箱、新200元/箱</t>
  </si>
  <si>
    <t>该项目对13户蜜蜂养殖户进行补助，促进发展特色产业，增加脱贫户经济收入，起到示范带头作用。受益建档立卡脱贫户13户50人。</t>
  </si>
  <si>
    <t>项目实施为脱贫户15人提供劳务就业岗位，增加脱贫户的劳务收入；项目建成后，形成规模蜜蜂养殖基地，促进发展特色产业，增加脱贫户经济收入，起到示范带头作用。</t>
  </si>
  <si>
    <t>张永强</t>
  </si>
  <si>
    <t>5100001679421019</t>
  </si>
  <si>
    <t>2026年石楼县裴沟乡坪底村委井沟村种植基地质量提升田间路配套项目</t>
  </si>
  <si>
    <t>井沟村</t>
  </si>
  <si>
    <t>平整路基、硬化田间路长3公里、宽3米、厚15厘米，配套涵洞、排水沟</t>
  </si>
  <si>
    <t>该项目实施可硬化田间路3公里，覆盖耕地200余亩、核桃林150余亩，改善了生产条件，进一步提升特色产业的发展，增加农户收入。受益群众109人。</t>
  </si>
  <si>
    <t>项目实施为本村脱贫户4人提供劳务就业岗位，增加脱贫户的劳务收入；项目建成后，，覆盖耕地200余亩、核桃林150余亩，改善了生产条件，进一步提升特色产业的发展，增加农户收入。</t>
  </si>
  <si>
    <t>马杰</t>
  </si>
  <si>
    <t>5100001679424232</t>
  </si>
  <si>
    <t>2025年石楼县裴沟乡郭家河村委申家洼前垣至后坪底地界田间路硬化及配套项目</t>
  </si>
  <si>
    <t>申家洼</t>
  </si>
  <si>
    <t>平整路基、拓宽路面，硬化田间路长1.8公里、宽3.5米、厚15厘米，配套排水沟</t>
  </si>
  <si>
    <t>该项目实施可硬化田间路5公里，覆盖耕地800余亩，改善了生产条件，进一步提升特色产业的发展，增加农户收入。受益群众438人。</t>
  </si>
  <si>
    <t>项目实施为本村脱贫户7人提供劳务就业岗位，增加脱贫户的劳务收入；项目建成后，覆盖耕地800余亩，改善了生产条件，进一步提升特色产业的发展，增加农户收入。</t>
  </si>
  <si>
    <t>5100001679427691</t>
  </si>
  <si>
    <t>2026年石楼县裴沟乡裴沟村委裴沟河两侧新建田间路项目</t>
  </si>
  <si>
    <t>裴沟河两侧</t>
  </si>
  <si>
    <t>2026.05.26</t>
  </si>
  <si>
    <t>2026.07.20</t>
  </si>
  <si>
    <t>有效解决产业发展需求，裴沟河两侧路田间路拓宽至3.5米，硬化厚度0.15米，总建设长度长3000米。</t>
  </si>
  <si>
    <t>通过项目实施，将裴沟河两侧田间路拓宽至3.5米，硬化厚度0.15米，总建设长度长3000米，有效解决产业发展需求。</t>
  </si>
  <si>
    <t>5100001679430988</t>
  </si>
  <si>
    <t>2026年石楼县裴沟乡土门村委后土门村新建水窑项目</t>
  </si>
  <si>
    <t>后土门</t>
  </si>
  <si>
    <t>2026.3.12</t>
  </si>
  <si>
    <t>2026.4.2</t>
  </si>
  <si>
    <t>新建低位150立方米蓄水池1座</t>
  </si>
  <si>
    <t>立方米</t>
  </si>
  <si>
    <t>600元/立方米</t>
  </si>
  <si>
    <t>通过项目实施，新建低位150立方米蓄水池1座，有效保障村民日常生产生活用水。</t>
  </si>
  <si>
    <t>群众参与劳动获得奖补，增加收入。通过项目实施，新建低位150立方米蓄水池1座，有效保障村民日常生产生活用水。</t>
  </si>
  <si>
    <t>5100001679431232</t>
  </si>
  <si>
    <t>2026年石楼县裴沟乡土门村委前土门村种植基地质量提升过水桥配套项目</t>
  </si>
  <si>
    <t>前土门</t>
  </si>
  <si>
    <t>2026.4.29</t>
  </si>
  <si>
    <t>修过水桥1座，硬化道路500米</t>
  </si>
  <si>
    <t>23万元/座</t>
  </si>
  <si>
    <t>通过项目实施，新建小型过水桥1座，改善种植条件，方便群众出行。</t>
  </si>
  <si>
    <t>群众参与劳动获得奖补，增加收入。通过项目实施，新建小型过水桥1座，改善种植条件，方便群众出行。</t>
  </si>
  <si>
    <t>5100001679429649</t>
  </si>
  <si>
    <t>2026年石楼县裴沟乡马家山村委温家沟村种植基地质量提升沟坝地建设项目</t>
  </si>
  <si>
    <t>温家沟村</t>
  </si>
  <si>
    <t>温家沟村坝沟整地，对原沟地80余亩进行坝沟整地，预计新增耕地100余亩</t>
  </si>
  <si>
    <t>0.9万元/亩</t>
  </si>
  <si>
    <t>通过项目实施，平整土地180亩，改善了生产条件，进一步提升特色产业的发展，增加农户的收入，受益群众236人。</t>
  </si>
  <si>
    <t>项目实施可为本村脱贫户8人提供劳务就业岗位，增加脱贫户的劳务收入，项目建成后，改善了生产条件，进一步提升特色产业的发展，增加农户的收入。</t>
  </si>
  <si>
    <t>5100001679427608</t>
  </si>
  <si>
    <t>2026年石楼县裴沟乡永由村委永由村种植基地质量提升田间路配套项目</t>
  </si>
  <si>
    <t>维修改造道路900余米，硬化道路宽度4.5米，厚度18厘米，新修挡墙20余米</t>
  </si>
  <si>
    <t>50万元/公里</t>
  </si>
  <si>
    <t>该项目维修改造道路1处，改善了生产条件，进一步提升特色产业的发展，增加农户的收入，受益群众438人。</t>
  </si>
  <si>
    <t>项目实施可为本村脱贫户3人提供劳务就业岗位，增加脱贫户的劳务收入，项目建成后，维修改造道路1处，改善了生产通行条件。</t>
  </si>
  <si>
    <t>2025年石楼县裴沟乡马家山村委种植基地质量提升田间路排水设施配套项目</t>
  </si>
  <si>
    <t>2025.04.20</t>
  </si>
  <si>
    <t>2025.06.20</t>
  </si>
  <si>
    <t>新建40U型排水沟长2500米</t>
  </si>
  <si>
    <t>140元/米</t>
  </si>
  <si>
    <t>该项目实施可新建排水边沟2.5公里，完善产业路配套设施，降低管护成本。</t>
  </si>
  <si>
    <t>项目实施可为本村脱贫户5人提供劳务就业岗位，增加脱贫户的劳务收入，项目建成后，覆盖耕地800余亩改善了生产条件，进一步提升特色产业的发展，增加农户的收入。</t>
  </si>
  <si>
    <t>王天江</t>
  </si>
  <si>
    <t>2025年石楼县裴沟乡土门村委庄里村种植基地质提升项目</t>
  </si>
  <si>
    <t>庄里村</t>
  </si>
  <si>
    <t>维修坝沟地2处，填土造地</t>
  </si>
  <si>
    <t>0.183万元/米</t>
  </si>
  <si>
    <t>该项目实施平整土地，维修坝沟地2处，填土造地，改善地形条件，适宜农业生产机械化作业，每亩地中增收0.2万元，受益脱贫户21户64人。</t>
  </si>
  <si>
    <t>项目实施为本村脱贫户6人提供劳务就业岗位，增加脱贫户的劳务收入；项目建成后，新建排水边沟2.5公里，完善产业路配套设施，降低管护成本。</t>
  </si>
  <si>
    <t>2026年石楼县裴沟乡郭家河村养猪场建设项目</t>
  </si>
  <si>
    <t>2025.07.10</t>
  </si>
  <si>
    <t>2025.09.10</t>
  </si>
  <si>
    <t>新建养猪圈舍及配套设施，购置养殖设备</t>
  </si>
  <si>
    <t>个</t>
  </si>
  <si>
    <t>398万元/个</t>
  </si>
  <si>
    <t>通过项目实施，新建养猪圈舍及配套设施，购置养殖设备，促进发展特色养殖产业，带动当地村民就业，增加收入，促进乡村振兴。</t>
  </si>
  <si>
    <t>项目实施可为本村脱贫户10人提供劳务就业岗位，增加脱贫户的劳务收入，项目建成后可促进发展特色养殖产业，带动当地村民就业，增加收入，促进乡村振兴。</t>
  </si>
  <si>
    <t>2026年石楼县裴沟乡特色小杂粮种植肥料补助项目</t>
  </si>
  <si>
    <t xml:space="preserve">6100亩基地每亩补助一袋掺混肥,其中优质谷子2100亩、优质高粱种子4000亩,
</t>
  </si>
  <si>
    <t>通过实施6100亩 基地肥料补贴使项目区农户亩均增收200元，户均增收1000元</t>
  </si>
  <si>
    <t>通过实施6100亩基地肥料补贴，使项目区农户亩均增收200元，户均增收1000元，农民享受种植物资补助、获得经济效益</t>
  </si>
  <si>
    <t>曹家垣乡</t>
  </si>
  <si>
    <t>麦场墕</t>
  </si>
  <si>
    <t>5100001679250675</t>
  </si>
  <si>
    <t>2026年石楼县曹家垣乡麦场墕村委龙王山村梁上种植基地质量提升田间路配套项目</t>
  </si>
  <si>
    <t>龙王山村梁上</t>
  </si>
  <si>
    <t>田间路共计约3.5km，宽3.5米，硬化15cm厚，包括路基拓宽硬化及排水工程。</t>
  </si>
  <si>
    <t>全村生产生活方便出行，预计带动农户户增收300元。</t>
  </si>
  <si>
    <t>群众投劳投工获得劳务报酬及方便运输产品，增加收入。</t>
  </si>
  <si>
    <t>曹林平</t>
  </si>
  <si>
    <t>麦场墕村委</t>
  </si>
  <si>
    <t>高利平</t>
  </si>
  <si>
    <t>5100001679250892</t>
  </si>
  <si>
    <t>2026年石楼县曹家垣乡麦场墕村委麦场墕村元则峁路段种植基地质量提升田间路配套项目</t>
  </si>
  <si>
    <t>麦场墕村元则峁</t>
  </si>
  <si>
    <t>田间路共计约1.1km，宽3米，硬化12cm厚，包括路基拓宽硬化及排水工程。</t>
  </si>
  <si>
    <t>5100001679251368</t>
  </si>
  <si>
    <t>2026年石楼县曹家垣乡麦场墕村委特色种植红薯奖补项目</t>
  </si>
  <si>
    <t>麦场墕村</t>
  </si>
  <si>
    <t>麦场墕村滩地种植沙滩红薯50亩，对种植户进行补助。</t>
  </si>
  <si>
    <t>种植红薯50亩，促进发展特色产业，受益群众4户9人。</t>
  </si>
  <si>
    <t>群众投劳投工获得劳务报酬及增加收入。</t>
  </si>
  <si>
    <t>5100001679251599</t>
  </si>
  <si>
    <t>2026年石楼县曹家垣乡麦场墕村委特色种植大田蔬菜西瓜奖补项目</t>
  </si>
  <si>
    <t>麦场墕村滩地种植西瓜50亩，对种植户进行补助。</t>
  </si>
  <si>
    <t>种植西瓜50亩，促进发展特色产业，受益群众3户12人。</t>
  </si>
  <si>
    <t>5100001678121302</t>
  </si>
  <si>
    <t>2026年石楼县曹家垣乡麦场墕村委中药材种植奖补2022年管护项目</t>
  </si>
  <si>
    <t>麦场墕委各自然村</t>
  </si>
  <si>
    <t>对1000亩中药材进行补植、除草、防病虫等管护。</t>
  </si>
  <si>
    <t>对1000亩中药材进行补植、除草、防病虫等管护。发展林下经济，充分利用土地资源，保持水土流失，改善生态环境，增加群众收入。</t>
  </si>
  <si>
    <t>5100001678284384</t>
  </si>
  <si>
    <t>2026年石楼县曹家垣乡麦场墕村委中药材种植奖补2023年管护项目</t>
  </si>
  <si>
    <t>对3487.3亩中药材进行补植、除草、防病虫等管护。</t>
  </si>
  <si>
    <t>对3487.3亩中药材进行补植、除草、防病虫等管护。发展林下经济，充分利用土地资源，保持水土流失，改善生态环境，增加群众收入。</t>
  </si>
  <si>
    <t>君子</t>
  </si>
  <si>
    <t>5100001678120240</t>
  </si>
  <si>
    <t>2026年石楼县曹家垣乡君子村委中药材种植奖补2022年管护项目</t>
  </si>
  <si>
    <t>君子村委各自然村</t>
  </si>
  <si>
    <t>对3000亩连翘进行补植、除草、防病虫等管护。</t>
  </si>
  <si>
    <t>对3000亩中药材进行补植、除草、防病虫等管护。发展林下经济，充分利用土地资源，保持水土流失，改善生态环境，增加群众收入。</t>
  </si>
  <si>
    <t>君子村委</t>
  </si>
  <si>
    <t>高青平</t>
  </si>
  <si>
    <t>5100001678284626</t>
  </si>
  <si>
    <t>2026年石楼县曹家垣乡君子村委中药材种植奖补2023年管护项目</t>
  </si>
  <si>
    <t>对981亩连翘进行补植、除草、防病虫等管护。</t>
  </si>
  <si>
    <t>对981亩中药材进行补植、除草、防病虫等管护。发展林下经济，充分利用土地资源，保持水土流失，改善生态环境，增加群众收入。</t>
  </si>
  <si>
    <t>5100001679252301</t>
  </si>
  <si>
    <t>2026年石楼县曹家垣乡君子村委菌类种植奖补项目</t>
  </si>
  <si>
    <t>龙店岔村</t>
  </si>
  <si>
    <t>依托君子旺捷食用菌基地生产平菇，平菇规模达20万棒。</t>
  </si>
  <si>
    <t>0.8万元/万棒</t>
  </si>
  <si>
    <t>务工取得报酬，提供就业岗位。</t>
  </si>
  <si>
    <t>5100001679252947</t>
  </si>
  <si>
    <t>2026年石楼县曹家垣乡君子村委梁吉村垣上种植基地质量提升田间路配套项目</t>
  </si>
  <si>
    <t>梁吉村垣上</t>
  </si>
  <si>
    <t>路面拓宽、硬化3公里，宽3米，厚12厘米，配套排水设施。</t>
  </si>
  <si>
    <t>全村生产生活方便出行，预计带动农户户增收200元。</t>
  </si>
  <si>
    <t>下庄</t>
  </si>
  <si>
    <t>5100001678122628</t>
  </si>
  <si>
    <t>2026年石楼县曹家垣乡下庄村委中药材种植奖补2022年管护项目</t>
  </si>
  <si>
    <t>下庄村委各自然村</t>
  </si>
  <si>
    <t>对2000亩中药材进行补植、除草、防病虫等管护。</t>
  </si>
  <si>
    <t>对2000亩中药材进行补植、除草、防病虫等管护。发展林下经济，充分利用土地资源，保持水土流失，改善生态环境，增加群众收入。</t>
  </si>
  <si>
    <t>下庄村委</t>
  </si>
  <si>
    <t>李稳照</t>
  </si>
  <si>
    <t>5100001678284941</t>
  </si>
  <si>
    <t>2026年石楼县曹家垣乡下庄村委中药材种植奖补2023年管护项目</t>
  </si>
  <si>
    <t>对2806亩中药材进行补植、除草、防病虫等管护。</t>
  </si>
  <si>
    <t>对2806亩中药材进行补植、除草、防病虫等管护。发展林下经济，充分利用土地资源，保持水土流失，改善生态环境，增加群众收入。</t>
  </si>
  <si>
    <t>5100001679253310</t>
  </si>
  <si>
    <t>2026年石楼县曹家垣乡下庄村委核桃嫁接改良项目</t>
  </si>
  <si>
    <t>核桃改良嫁接310亩。</t>
  </si>
  <si>
    <t>进行核桃嫁接310亩，改良品种，提质增效，提高产量，带动农户增收。</t>
  </si>
  <si>
    <t>规划和自然资源局</t>
  </si>
  <si>
    <t>刘伟</t>
  </si>
  <si>
    <t>5100001679254926</t>
  </si>
  <si>
    <t>2026年石楼县曹家垣乡下庄村委酸枣嫁接改良项目</t>
  </si>
  <si>
    <t>酸枣改良嫁接370亩。</t>
  </si>
  <si>
    <t>进行酸枣嫁接370亩，改良品种，提质增效，提高产量，带动农户增收。</t>
  </si>
  <si>
    <t>5100001679255522</t>
  </si>
  <si>
    <t>2026年石楼县曹家垣乡下庄村委君庄村到武家腰村种植基地质量提升田间路配套项目</t>
  </si>
  <si>
    <t>君庄村、武家腰村</t>
  </si>
  <si>
    <t>下庄村委君庄到武家腰田间路排水溢洪道附属设施等。</t>
  </si>
  <si>
    <t>26.6万元/公里</t>
  </si>
  <si>
    <t>许家山</t>
  </si>
  <si>
    <t>5100001678123806</t>
  </si>
  <si>
    <t>2026年石楼县曹家垣乡许家山村委中药材种植奖补2022年管护项目</t>
  </si>
  <si>
    <t>许家山村委各自然村</t>
  </si>
  <si>
    <t>对1350亩中药材进行补植、除草、防病虫等管护。</t>
  </si>
  <si>
    <t>对1350亩中药材进行补植、除草、防病虫等管护。发展林下经济，充分利用土地资源，保持水土流失，改善生态环境，增加群众收入。</t>
  </si>
  <si>
    <t>许家山村委</t>
  </si>
  <si>
    <t>温海军</t>
  </si>
  <si>
    <t>5100001678285202</t>
  </si>
  <si>
    <t>2026年石楼县曹家垣乡许家山村委中药材种植奖补2023年管护项目</t>
  </si>
  <si>
    <t>对7222亩中药材进行补植、除草、防病虫等管护。</t>
  </si>
  <si>
    <t>对7222亩中药材进行补植、除草、防病虫等管护。发展林下经济，充分利用土地资源，保持水土流失，改善生态环境，增加群众收入。</t>
  </si>
  <si>
    <t>5100001679256073</t>
  </si>
  <si>
    <t>2026年石楼县曹家垣乡许家山村委特色种植红薯奖补项目</t>
  </si>
  <si>
    <t>许家山村</t>
  </si>
  <si>
    <t>许家山滩地种植沙滩红薯30亩，对种植户进行补助。</t>
  </si>
  <si>
    <t>5100001679256416</t>
  </si>
  <si>
    <t>2026年石楼县曹家垣乡许家山村委特色种植大田蔬菜辣椒奖补项目</t>
  </si>
  <si>
    <t>曹家山村、道堡村</t>
  </si>
  <si>
    <t>在曹家山、道堡种植辣椒100亩，对种植户进行补助。</t>
  </si>
  <si>
    <t>奖补种植辣椒100亩，促进发展特色产业发展，带动增收。</t>
  </si>
  <si>
    <t>5100001679256848</t>
  </si>
  <si>
    <t>2026年石楼县曹家垣乡许家山村委许家沟至宁家山种植基地质量提升田间路配套项目</t>
  </si>
  <si>
    <t>许家沟至宁家山</t>
  </si>
  <si>
    <t>许家沟至宁家山道路硬化1.4公里，附带产业桥一座宽5米，长15米，高5米。</t>
  </si>
  <si>
    <t>75万元/公里</t>
  </si>
  <si>
    <t>曹家垣</t>
  </si>
  <si>
    <t>5100001679261228</t>
  </si>
  <si>
    <t>2026年石楼县曹家垣乡曹家垣村委特色种植大田蔬菜辣椒奖补项目</t>
  </si>
  <si>
    <t>曹家垣村委各自然村</t>
  </si>
  <si>
    <t>种植辣椒500亩，对种植户进行补助。</t>
  </si>
  <si>
    <t>种植辣椒500亩，促进发展特色产业。</t>
  </si>
  <si>
    <t>曹家垣村委</t>
  </si>
  <si>
    <t>李牛旺</t>
  </si>
  <si>
    <t>5100001679261513</t>
  </si>
  <si>
    <t>2026年石楼县曹家垣乡曹家垣村委酸枣嫁接项目</t>
  </si>
  <si>
    <t>酸枣嫁接400亩。</t>
  </si>
  <si>
    <t>进行酸枣嫁接400亩，改良品种，提质增效，提高产量，带动农户增收。</t>
  </si>
  <si>
    <t>5100001678118662</t>
  </si>
  <si>
    <t>2026年石楼县曹家垣乡曹家垣村委中药材种植奖补2022年管护项目</t>
  </si>
  <si>
    <t>对2650亩中药材进行补植、除草、防病虫等管护。</t>
  </si>
  <si>
    <t>对2650亩中药材进行补植、除草、防病虫等管护。发展林下经济，充分利用土地资源，保持水土流失，改善生态环境，增加群众收入。</t>
  </si>
  <si>
    <t>5100001678285511</t>
  </si>
  <si>
    <t>2026年石楼县曹家垣乡曹家垣村委中药材种植奖补2023年管护项目</t>
  </si>
  <si>
    <t>对2720亩中药材进行补植、除草、防病虫等管护。</t>
  </si>
  <si>
    <t>对2720亩中药材进行补植、除草、防病虫等管护。发展林下经济，充分利用土地资源，保持水土流失，改善生态环境，增加群众收入。</t>
  </si>
  <si>
    <t>5100001679262648</t>
  </si>
  <si>
    <t>2026年石楼县曹家垣乡曹家垣村委曹家垣村枣棱岭种植基地质量提升田间路配套项目</t>
  </si>
  <si>
    <t>曹家垣村枣棱岭</t>
  </si>
  <si>
    <t>硬化曹家垣村枣棱岭产业道路宽3米，厚度12公分，附加道路扩宽、排水设施、安全防护。</t>
  </si>
  <si>
    <t>5100001679263558</t>
  </si>
  <si>
    <t>2026年石楼县曹家垣乡曹家垣村委白家沟村大卯沟种植基地质量提升田间路配套项目</t>
  </si>
  <si>
    <t>白家沟村大卯沟</t>
  </si>
  <si>
    <t>硬化宽3米，厚度12公分，附加道路扩宽、排水设施、安全防护。</t>
  </si>
  <si>
    <t>43.75万元/公里</t>
  </si>
  <si>
    <t>曹家垣村、君子村、许家山村</t>
  </si>
  <si>
    <t>5100001679264131</t>
  </si>
  <si>
    <t>2026年石楼县曹家垣乡蜜蜂养殖奖补项目</t>
  </si>
  <si>
    <t>养殖原有蜜蜂305箱，新增65箱。</t>
  </si>
  <si>
    <t>原有0.01万元/箱，新增0.02万元/箱</t>
  </si>
  <si>
    <t>养蜂370箱，对蜜蜂养殖户进行补助，增加群众收入，引导农户加入养蜂行业。</t>
  </si>
  <si>
    <t>对蜜蜂养殖户进行补助，增加收入。</t>
  </si>
  <si>
    <t>2026年石楼县曹家垣乡特色小杂粮种植肥料补助项目</t>
  </si>
  <si>
    <t>全乡5个村</t>
  </si>
  <si>
    <t>3100亩基地每亩补助一袋掺混肥,其中优质谷子1200亩、优质高粱种子1900亩。</t>
  </si>
  <si>
    <t>通过实施3100亩 基地肥料补贴使项目区农户亩均增收200元户均增收1000元</t>
  </si>
  <si>
    <t>通过实施3100亩 基地肥料补贴使项目区农户亩均增收300元户均增收1000元，农民享受种植物资补助、获得经济效益</t>
  </si>
  <si>
    <t>九个乡镇</t>
  </si>
  <si>
    <t>5100001679343829</t>
  </si>
  <si>
    <t>2026年石楼县农业农村和水利局特色小杂粮种子补助项目</t>
  </si>
  <si>
    <t>全县九个乡镇</t>
  </si>
  <si>
    <t>提供优质谷子60000亩优质高粱种子70000亩,</t>
  </si>
  <si>
    <t>27.85元/亩</t>
  </si>
  <si>
    <t>保证全县优质杂粮全覆盖，提高作物的品质和质量,</t>
  </si>
  <si>
    <t>农民享受种植物资补助、获得经济效益。</t>
  </si>
  <si>
    <t>5100001679344025</t>
  </si>
  <si>
    <t>2026年石楼县农业农村和水利局“一喷多促”增产项目</t>
  </si>
  <si>
    <t>2026.6.20</t>
  </si>
  <si>
    <t>全县10万亩玉米谷子高粱实施一喷多促项目，每亩补助28元</t>
  </si>
  <si>
    <t>25元/亩</t>
  </si>
  <si>
    <t>通过实施一喷多促项目，亩均增产150斤增收180元</t>
  </si>
  <si>
    <t>农户享受物资补贴，得到增收的目的</t>
  </si>
  <si>
    <t>5100001679344096</t>
  </si>
  <si>
    <t>2026年石楼县农业农村和水利局大豆油料种植补助项目</t>
  </si>
  <si>
    <t>2026.9.30</t>
  </si>
  <si>
    <t>全县种植大豆11600亩、油料4150亩，其中10500亩，每亩补100元剩余5250亩每亩补助200元</t>
  </si>
  <si>
    <t>100元/亩、200元/亩</t>
  </si>
  <si>
    <t>通过发放补助提高农民种粮积极性，保证粮食安全生产</t>
  </si>
  <si>
    <t>农户享受补贴，得到增收的目的</t>
  </si>
  <si>
    <t>就业项目</t>
  </si>
  <si>
    <t>务工补助</t>
  </si>
  <si>
    <t>交通费补助</t>
  </si>
  <si>
    <t>5100001678030308</t>
  </si>
  <si>
    <t>2026年石楼县农业农村和水利局外出务工一次性交通补助项目</t>
  </si>
  <si>
    <t>全县</t>
  </si>
  <si>
    <t>对2026年度县外务工人员，（市内县外300元；省内市外600元；山西省周边省（市、自治区）（陕西、内蒙、河南、河北）1000元；其他省（市、自治区）及国外1500元。预计受益17894人</t>
  </si>
  <si>
    <t>人</t>
  </si>
  <si>
    <t>950元/人</t>
  </si>
  <si>
    <t>对2025年度县外务工人员，进行一次性交通补助，鼓励脱贫户外出务工，减轻脱贫户负担，预计受益17894人。</t>
  </si>
  <si>
    <t>脱贫户直接受益，平均每人950元。</t>
  </si>
  <si>
    <t>辛文平</t>
  </si>
  <si>
    <t>金融保险配套项目</t>
  </si>
  <si>
    <t>小额贷款贴息</t>
  </si>
  <si>
    <t>5100001678037036</t>
  </si>
  <si>
    <t>2026年石楼县信用联社脱贫户小额贷款贴息项目</t>
  </si>
  <si>
    <t>石楼县城内</t>
  </si>
  <si>
    <t>2026.1.1</t>
  </si>
  <si>
    <t>石楼县农村信用合作联社</t>
  </si>
  <si>
    <t>向我行发放的3894户小额贷款18135.06万元贴息850万元</t>
  </si>
  <si>
    <t>户</t>
  </si>
  <si>
    <t>0.22万元/户</t>
  </si>
  <si>
    <t>通过对2954户脱贫户小额贷款贴息，调动脱贫户利用小额贷款发展生产的的积极性,实现稳定脱贫的目标。</t>
  </si>
  <si>
    <t>贫困户贷款用于项目建设投入，获得经济收入，直接享受贴息</t>
  </si>
  <si>
    <t>信用合作联社</t>
  </si>
  <si>
    <t>李小勤</t>
  </si>
  <si>
    <t>2026年石楼县农业农村和水利局粮食单产提升示范基地建设项目</t>
  </si>
  <si>
    <t>种植基地质量提升2000亩、配套提水灌溉实施设备、修田间路3公里、水肥一体化种植，</t>
  </si>
  <si>
    <t>0.425万元/亩</t>
  </si>
  <si>
    <t>通过实施20000亩水肥一体化种植，改善生产条件、增加产量、提高收入。</t>
  </si>
  <si>
    <t>实施水肥一体化种植，使项目区农户亩均增收400元，户均增收1200元，获得经济效益</t>
  </si>
  <si>
    <t>罗村镇、等7个乡镇</t>
  </si>
  <si>
    <t>2026年石楼县农业农村和水利局小型供水规范化改造项目（二期）</t>
  </si>
  <si>
    <t>涉及氟、六价铬超标的83个自然村及李家庄等22个自然村</t>
  </si>
  <si>
    <t>2026.4.10</t>
  </si>
  <si>
    <t>2026.9.10</t>
  </si>
  <si>
    <t>安装4864台净水机，敷设De160配水干管0.85km，De110配水支管10.92km，村内敷设De50给水管线8.13km，配套设置控制阀井37座，排气阀井12座。3眼水源井、50吨高位水池5座、阀门井9座、输水管330米、入户管11900米、水表井134座、机房3座、水泵3台等。</t>
  </si>
  <si>
    <t>15.27万元/处</t>
  </si>
  <si>
    <t>该项目的建成，彻底解决105个自然村20175口人的饮水安全</t>
  </si>
  <si>
    <t>改善群众生产生活条件、劳务投入获得报酬，方便农户饮水。</t>
  </si>
  <si>
    <t>贺雨生</t>
  </si>
  <si>
    <t>巩固三保障成果</t>
  </si>
  <si>
    <t>教育</t>
  </si>
  <si>
    <t>享受“雨露计划”职业教育补助</t>
  </si>
  <si>
    <t>5100001678035683</t>
  </si>
  <si>
    <t>2026年石楼县教体局2025-2026学年“雨露计划”职业教育补助项目</t>
  </si>
  <si>
    <t>文化大楼四层</t>
  </si>
  <si>
    <t>教
育
体
育
局</t>
  </si>
  <si>
    <t>中、高职学生资助1800人，资助标准3000元/人</t>
  </si>
  <si>
    <t>0.3万元/人</t>
  </si>
  <si>
    <t>落实资助政策，减轻脱贫户及监测户家庭经济负担，帮助其子女顺利完成学业，覆盖脱贫户及及监测户1800人。</t>
  </si>
  <si>
    <t>有效降低贫困家庭教育支出3000元</t>
  </si>
  <si>
    <t xml:space="preserve">教
育
体
育
局
</t>
  </si>
  <si>
    <t>韦利军</t>
  </si>
  <si>
    <t>劳动奖补</t>
  </si>
  <si>
    <t>5100001678036689</t>
  </si>
  <si>
    <t>2026年石楼县民政和人力资源社会保障局脱贫劳动力外出务工就业稳岗补助项目</t>
  </si>
  <si>
    <t>民政和人力资源社会保障局</t>
  </si>
  <si>
    <t>脱贫劳动力务工就业稳岗补助，对务工就业6个月以上，月工资达到1000元以上的脱贫户、监测户劳动力，按照每人每月200元的标准给予稳岗补助，补助6个月。</t>
  </si>
  <si>
    <t>1200元/人</t>
  </si>
  <si>
    <t>通过项目实施，稳定就业，有效提升脱贫劳动力稳岗增收。稳住了岗位、实现了就业，为防止返贫致贫奠定了坚实支撑。就业脱贫人口12000人。</t>
  </si>
  <si>
    <t>外出务工脱贫劳动力直接增收1200元，防止返贫稳定脱贫。</t>
  </si>
  <si>
    <t>王喜平</t>
  </si>
  <si>
    <t>人居环境整治</t>
  </si>
  <si>
    <t>农村污水治理</t>
  </si>
  <si>
    <t>曹家垣乡、小蒜镇、辛关镇、和合乡</t>
  </si>
  <si>
    <t>涉及9个行政村</t>
  </si>
  <si>
    <t xml:space="preserve">2026年石楼县交通和公用事业服务中沿黄乡镇村庄生活污水治理工程
</t>
  </si>
  <si>
    <t>黄河奇湾
景区及30个自然村</t>
  </si>
  <si>
    <t>2026.1.10</t>
  </si>
  <si>
    <t>2026.10.10</t>
  </si>
  <si>
    <t>交通和
公用事业服务中心</t>
  </si>
  <si>
    <t>新建规模300m3/d污水处理站1座（近期100m3/d）；
新建污水收集管网9.773km,入户管14.28km,检查井355座，污水收集口475座，新建污水
收集罐2m³227个、4m³15个、6m³10个、9m³1个，12m³5个吸污车10辆。</t>
  </si>
  <si>
    <t>村（处）</t>
  </si>
  <si>
    <t>87.84
万元/村（处）</t>
  </si>
  <si>
    <t>减少农村生活污水
对黄河水质造成污染，提高农村人居生活环境水平的同时提升居民生态环保指数
，树立区域生态
可持续发展形象</t>
  </si>
  <si>
    <t>改善人居环境，提升村容村貌；保障村民身体健康，降低疾病风险；提升村民生活品质，增强幸福感；助力产业发展，拓宽增收渠道。</t>
  </si>
  <si>
    <t>李爱忠</t>
  </si>
  <si>
    <t xml:space="preserve">
交通和
公用事业
服务中心</t>
  </si>
  <si>
    <t>高建勋</t>
  </si>
  <si>
    <t>农村道路建设</t>
  </si>
  <si>
    <t>2026年石楼县城乡建设和交通运输局东沟-和合农村公路建设项目</t>
  </si>
  <si>
    <t>东沟</t>
  </si>
  <si>
    <t>路基路面桥涵排水</t>
  </si>
  <si>
    <t>126.17万元/公里</t>
  </si>
  <si>
    <t>该项目建成后可以方便当地居民出行，提高道路使用寿命，对当地居民安全出行得到了保障。受益户数467户1300人</t>
  </si>
  <si>
    <t>劳务投入获得报酬，改善群众交通条件</t>
  </si>
  <si>
    <t>2026年石楼县城乡建设和交通运输局冯家河-南陀腰农村公路建设项目</t>
  </si>
  <si>
    <t>121.78万元/公里</t>
  </si>
  <si>
    <t>该项目建成后可以方便当地居民出行，提高道路使用寿命，对当地居民安全出行得到了保障。受益户数233户638人</t>
  </si>
  <si>
    <t>2026年石楼县城乡建设和交通运输局井里-崖头农村公路建设项目</t>
  </si>
  <si>
    <t>崖头</t>
  </si>
  <si>
    <t>81.02万元/公里</t>
  </si>
  <si>
    <t>该项目建成后可以方便当地居民出行，提高道路使用寿命，对当地居民安全出行得到了保障。受益户数397户1140人</t>
  </si>
  <si>
    <t>2026年石楼县城乡建设和交通运输局刘腰吉-南陀腰农村公路建设项目</t>
  </si>
  <si>
    <t>刘腰吉</t>
  </si>
  <si>
    <t>126.30万元/公里</t>
  </si>
  <si>
    <t>南割毡</t>
  </si>
  <si>
    <t>2026年石楼县城乡建设和交通运输局南割毡-垣上农村公路建设项目</t>
  </si>
  <si>
    <t>垣上</t>
  </si>
  <si>
    <t>97.63万元/公里</t>
  </si>
  <si>
    <t>该项目建成后可以方便当地居民出行，提高道路使用寿命，对当地居民安全出行得到了保障。受益户数175户502人</t>
  </si>
  <si>
    <t>2026年石楼县城乡建设和交通运输局姚家山-南陀腰农村公路建设项目</t>
  </si>
  <si>
    <t>姚家山</t>
  </si>
  <si>
    <t>103.34万元/公里</t>
  </si>
  <si>
    <t>2026年石楼县城乡建设和交通运输局张家湾-铁头农村公路建设项目</t>
  </si>
  <si>
    <t>101.31万元/公里</t>
  </si>
  <si>
    <t>该项目建成后可以方便当地居民出行，提高道路使用寿命，对当地居民安全出行得到了保障。受益户数331户961人</t>
  </si>
  <si>
    <t>2026年石楼县城乡建设和交通运输局霍家山-寺湾农村公路建设项目</t>
  </si>
  <si>
    <t>霍家山</t>
  </si>
  <si>
    <t>120.80万元/公里</t>
  </si>
  <si>
    <t>该项目建成后可以方便当地居民出行，提高道路使用寿命，对当地居民安全出行得到了保障。受益户数488户1432人</t>
  </si>
  <si>
    <t>2026年石楼县城乡建设和交通运输局上山-枣庄则农村公路建设项目</t>
  </si>
  <si>
    <t>上山</t>
  </si>
  <si>
    <t>124.32万元/公里</t>
  </si>
  <si>
    <t>该项目建成后可以方便当地居民出行，提高道路使用寿命，对当地居民安全出行得到了保障。受益户数277户797人</t>
  </si>
  <si>
    <t>2026年石楼县城乡建设和交通运输局薛家腰-赵花塔农村公路建设项目</t>
  </si>
  <si>
    <t>薛家腰</t>
  </si>
  <si>
    <t>107.24万元/公里</t>
  </si>
  <si>
    <t>该项目建成后可以方便当地居民出行，提高道路使用寿命，对当地居民安全出行得到了保障。受益户数409户1156人</t>
  </si>
  <si>
    <t>2026年石楼县城乡建设和交通运输局柏卜湾-柏卜湾农村公路建设项目</t>
  </si>
  <si>
    <t>柏卜湾</t>
  </si>
  <si>
    <t>65.18万元/公里</t>
  </si>
  <si>
    <t>2026年石楼县城乡建设和交通运输局河底-刘家山农村公路建设项目</t>
  </si>
  <si>
    <t>河底</t>
  </si>
  <si>
    <t>105.25万元/公里</t>
  </si>
  <si>
    <t>该项目建成后可以方便当地居民出行，提高道路使用寿命，对当地居民安全出行得到了保障。受益户数383户1143人</t>
  </si>
  <si>
    <t>2026年石楼县城乡建设和交通运输局辛关-黄河滩农村公路建设项目</t>
  </si>
  <si>
    <t>黄河滩</t>
  </si>
  <si>
    <t>92万元/公里</t>
  </si>
  <si>
    <t>2026年石楼县城乡建设和交通运输局沿黄路-北卜湾观景台农村公路建设项目</t>
  </si>
  <si>
    <t>北卜湾观景台</t>
  </si>
  <si>
    <t>264.35万元/公里</t>
  </si>
  <si>
    <t>崇文社区</t>
  </si>
  <si>
    <t>2026年石楼县城乡建设和交通运输局东庄-故乡农村公路建设项目</t>
  </si>
  <si>
    <t>东庄</t>
  </si>
  <si>
    <t>60.21万元/公里</t>
  </si>
  <si>
    <t>该项目建成后可以方便当地居民出行，提高道路使用寿命，对当地居民安全出行得到了保障。受益户数204户756人</t>
  </si>
  <si>
    <t>西河社区</t>
  </si>
  <si>
    <t>2026年石楼县城乡建设和交通运输局后西河-教场坪农村公路建设项目</t>
  </si>
  <si>
    <t>教场坪</t>
  </si>
  <si>
    <t>68.62万元/公里</t>
  </si>
  <si>
    <t>该项目建成后可以方便当地居民出行，提高道路使用寿命，对当地居民安全出行得到了保障。受益户数486户1643人</t>
  </si>
  <si>
    <t>2026年石楼县城乡建设和交通运输局介板沟煤矿安置点-延安街农村公路建设项目</t>
  </si>
  <si>
    <t>介板沟煤矿安置点</t>
  </si>
  <si>
    <t>51.64万元/公里</t>
  </si>
  <si>
    <t>该项目建成后可以方便当地居民出行，提高道路使用寿命，对当地居民安全出行得到了保障。受益户数160户428人</t>
  </si>
  <si>
    <t>龙山社区</t>
  </si>
  <si>
    <t>2026年石楼县城乡建设和交通运输局龙山水岸-岔沟农村公路建设项目</t>
  </si>
  <si>
    <t>岔沟</t>
  </si>
  <si>
    <t>54.28万元/公里</t>
  </si>
  <si>
    <t>该项目建成后可以方便当地居民出行，提高道路使用寿命，对当地居民安全出行得到了保障。受益户数963户3413人</t>
  </si>
  <si>
    <t>2026年石楼县城乡建设和交通运输局岔上-东石羊农村公路建设项目</t>
  </si>
  <si>
    <t>岔上</t>
  </si>
  <si>
    <t>100.88万元/公里</t>
  </si>
  <si>
    <t>该项目建成后可以方便当地居民出行，提高道路使用寿命，对当地居民安全出行得到了保障。受益户数163户448人</t>
  </si>
  <si>
    <t>2026年石楼县城乡建设和交通运输局交口岔-北郭家山农村公路建设项目</t>
  </si>
  <si>
    <t>北郭家山</t>
  </si>
  <si>
    <t>117.1万元/公里</t>
  </si>
  <si>
    <t>该项目建成后可以方便当地居民出行，提高道路使用寿命，对当地居民安全出行得到了保障。受益户数385户1073人</t>
  </si>
  <si>
    <t>2026年石楼县城乡建设和交通运输局后风头-白家山农村公路建设项目</t>
  </si>
  <si>
    <t>后风头</t>
  </si>
  <si>
    <t>84.36万元/公里</t>
  </si>
  <si>
    <t>该项目建成后可以方便当地居民出行，提高道路使用寿命，对当地居民安全出行得到了保障。受益户数274户747人</t>
  </si>
  <si>
    <t>2026年石楼县城乡建设和交通运输局前转角-黄河一号旅游公路农村公路建设项目</t>
  </si>
  <si>
    <t>前转角</t>
  </si>
  <si>
    <t>129.16万元/公里</t>
  </si>
  <si>
    <t>该项目建成后可以方便当地居民出行，提高道路使用寿命，对当地居民安全出行得到了保障。受益户数337户964人</t>
  </si>
  <si>
    <t>2026年石楼县城乡建设和交通运输局上山则-武家畔农村公路建设项目</t>
  </si>
  <si>
    <t>上山则</t>
  </si>
  <si>
    <t>102.39万元/公里</t>
  </si>
  <si>
    <t>2026年石楼县城乡建设和交通运输局垣上-王家畔农村公路建设项目</t>
  </si>
  <si>
    <t>59.78万元/公里</t>
  </si>
  <si>
    <t>该项目建成后可以方便当地居民出行，提高道路使用寿命，对当地居民安全出行得到了保障。受益户数384户1001人</t>
  </si>
  <si>
    <t>裴沟镇</t>
  </si>
  <si>
    <t>2026年石楼县城乡建设和交通运输局永由-大槐树农村公路建设项目</t>
  </si>
  <si>
    <t>166.96万元/公里</t>
  </si>
  <si>
    <t>该项目建成后可以方便当地居民出行，提高道路使用寿命，对当地居民安全出行得到了保障。受益户数192户557人</t>
  </si>
  <si>
    <t>2026年石楼县灵泉镇东卫村委马门庄村以工代赈田间道路改造工程</t>
  </si>
  <si>
    <t>改建</t>
  </si>
  <si>
    <t>马门庄</t>
  </si>
  <si>
    <t>发改工信和科技商务局</t>
  </si>
  <si>
    <t>拟建项目在原有道路基础上进行改造，路线全长3.963Km。</t>
  </si>
  <si>
    <t>Km</t>
  </si>
  <si>
    <t>92.6/Km</t>
  </si>
  <si>
    <t>该项目的实施可解决马家庄村224户，630人（其中贫困人口50户，103人）的农业生产及安全出行问题.</t>
  </si>
  <si>
    <t>参与以工代赈工程建设，获得劳务报酬</t>
  </si>
  <si>
    <t>郭小兵</t>
  </si>
  <si>
    <t>经济发展服务中心</t>
  </si>
  <si>
    <t>弓明清</t>
  </si>
  <si>
    <t>2026年罗村镇马家庄村委马家庄村以工代赈田间道路改造工程</t>
  </si>
  <si>
    <t>2025.4.1</t>
  </si>
  <si>
    <t>拟建项目在原有道路基础上进行改造，路线全长4.347Km。</t>
  </si>
  <si>
    <t>88.1/Km</t>
  </si>
  <si>
    <t>该项目的实施可解决马家庄村186户，541人（其中贫困人口70户，228人）的农业生产及安全出行问题.</t>
  </si>
  <si>
    <t>张石明</t>
  </si>
  <si>
    <t>2026年石楼县宣传部义牒镇义牒村传统村落保护修缮建设项目</t>
  </si>
  <si>
    <t>宣传部（文化和旅游局）</t>
  </si>
  <si>
    <t>为村内7处历史建筑改造</t>
  </si>
  <si>
    <t>142.8万元/处</t>
  </si>
  <si>
    <t>对义牒村7处历史建筑的改造，促进义牒村乡村旅游经济发展，提高人民收入，实现共同富裕</t>
  </si>
  <si>
    <t>文化和旅游局</t>
  </si>
  <si>
    <t>2026年石楼县粮食和物资储备中心特色种植有机肥补助项目</t>
  </si>
  <si>
    <t>粮食和物资储备中心</t>
  </si>
  <si>
    <t>种植蔬菜（辣椒、西红杮等）、红薯、杂粮（谷子等）等有机农作物10000亩，每亩配1吨（25袋），每袋40公斤，每袋32元</t>
  </si>
  <si>
    <t>800元/亩</t>
  </si>
  <si>
    <t>通过实施1万亩蔬菜（辣椒、西红杮等）、红薯、杂粮（谷子等）等有机农作物肥料补贴，促进发展农作物有机种植，增加亩产量，提高种植品质，带动农户增收。</t>
  </si>
  <si>
    <t>通过实施1万亩蔬菜（辣椒、西红杮等）、红薯、杂粮（谷子等）等有机农作物有机农作物肥料补贴，使项目区农户亩均增收300元，户均增收1000元，农民享受种植物资补助、获得经济效益</t>
  </si>
  <si>
    <t>陈龙平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</si>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</sst>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7">
    <font>
      <sz val="11"/>
      <color theme="1"/>
      <name val="宋体"/>
      <charset val="134"/>
      <scheme val="minor"/>
    </font>
    <font>
      <b/>
      <sz val="11"/>
      <color theme="1"/>
      <name val="宋体"/>
      <charset val="134"/>
      <scheme val="minor"/>
    </font>
    <font>
      <sz val="8"/>
      <name val="宋体"/>
      <charset val="134"/>
    </font>
    <font>
      <b/>
      <sz val="12"/>
      <name val="宋体"/>
      <charset val="134"/>
    </font>
    <font>
      <sz val="11"/>
      <name val="宋体"/>
      <charset val="134"/>
    </font>
    <font>
      <b/>
      <sz val="18"/>
      <name val="宋体"/>
      <charset val="134"/>
    </font>
    <font>
      <sz val="9"/>
      <name val="宋体"/>
      <charset val="134"/>
    </font>
    <font>
      <b/>
      <sz val="8"/>
      <name val="宋体"/>
      <charset val="134"/>
    </font>
    <font>
      <sz val="11"/>
      <color rgb="FF000000"/>
      <name val="宋体"/>
      <charset val="134"/>
    </font>
    <font>
      <sz val="8"/>
      <color rgb="FF000000"/>
      <name val="宋体"/>
      <charset val="134"/>
    </font>
    <font>
      <sz val="16"/>
      <color rgb="FF000000"/>
      <name val="黑体"/>
      <charset val="134"/>
    </font>
    <font>
      <b/>
      <sz val="18"/>
      <color rgb="FF000000"/>
      <name val="宋体"/>
      <charset val="134"/>
    </font>
    <font>
      <sz val="9"/>
      <color rgb="FF000000"/>
      <name val="宋体"/>
      <charset val="134"/>
    </font>
    <font>
      <sz val="8"/>
      <color theme="1"/>
      <name val="宋体"/>
      <charset val="134"/>
    </font>
    <font>
      <sz val="14"/>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2" borderId="4">
      <alignment vertical="center"/>
    </xf>
    <xf numFmtId="0" fontId="17" fillId="0" borderId="0">
      <alignment vertical="center"/>
    </xf>
    <xf numFmtId="0" fontId="18" fillId="0" borderId="0">
      <alignment vertical="center"/>
    </xf>
    <xf numFmtId="0" fontId="19" fillId="0" borderId="0">
      <alignment vertical="center"/>
    </xf>
    <xf numFmtId="0" fontId="20" fillId="0" borderId="5">
      <alignment vertical="center"/>
    </xf>
    <xf numFmtId="0" fontId="21" fillId="0" borderId="5">
      <alignment vertical="center"/>
    </xf>
    <xf numFmtId="0" fontId="22" fillId="0" borderId="6">
      <alignment vertical="center"/>
    </xf>
    <xf numFmtId="0" fontId="22" fillId="0" borderId="0">
      <alignment vertical="center"/>
    </xf>
    <xf numFmtId="0" fontId="23" fillId="3" borderId="7">
      <alignment vertical="center"/>
    </xf>
    <xf numFmtId="0" fontId="24" fillId="4" borderId="8">
      <alignment vertical="center"/>
    </xf>
    <xf numFmtId="0" fontId="25" fillId="4" borderId="7">
      <alignment vertical="center"/>
    </xf>
    <xf numFmtId="0" fontId="26" fillId="5" borderId="9">
      <alignment vertical="center"/>
    </xf>
    <xf numFmtId="0" fontId="27" fillId="0" borderId="10">
      <alignment vertical="center"/>
    </xf>
    <xf numFmtId="0" fontId="28" fillId="0" borderId="11">
      <alignment vertical="center"/>
    </xf>
    <xf numFmtId="0" fontId="29" fillId="6" borderId="0">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3" fillId="11" borderId="0">
      <alignment vertical="center"/>
    </xf>
    <xf numFmtId="0" fontId="32" fillId="12" borderId="0">
      <alignment vertical="center"/>
    </xf>
    <xf numFmtId="0" fontId="32" fillId="13" borderId="0">
      <alignment vertical="center"/>
    </xf>
    <xf numFmtId="0" fontId="33" fillId="14" borderId="0">
      <alignment vertical="center"/>
    </xf>
    <xf numFmtId="0" fontId="33" fillId="15" borderId="0">
      <alignment vertical="center"/>
    </xf>
    <xf numFmtId="0" fontId="32" fillId="16" borderId="0">
      <alignment vertical="center"/>
    </xf>
    <xf numFmtId="0" fontId="32" fillId="17" borderId="0">
      <alignment vertical="center"/>
    </xf>
    <xf numFmtId="0" fontId="33" fillId="18" borderId="0">
      <alignment vertical="center"/>
    </xf>
    <xf numFmtId="0" fontId="33" fillId="19" borderId="0">
      <alignment vertical="center"/>
    </xf>
    <xf numFmtId="0" fontId="32" fillId="20" borderId="0">
      <alignment vertical="center"/>
    </xf>
    <xf numFmtId="0" fontId="32" fillId="21" borderId="0">
      <alignment vertical="center"/>
    </xf>
    <xf numFmtId="0" fontId="33" fillId="22" borderId="0">
      <alignment vertical="center"/>
    </xf>
    <xf numFmtId="0" fontId="33" fillId="23" borderId="0">
      <alignment vertical="center"/>
    </xf>
    <xf numFmtId="0" fontId="32" fillId="24" borderId="0">
      <alignment vertical="center"/>
    </xf>
    <xf numFmtId="0" fontId="32" fillId="25" borderId="0">
      <alignment vertical="center"/>
    </xf>
    <xf numFmtId="0" fontId="33" fillId="26" borderId="0">
      <alignment vertical="center"/>
    </xf>
    <xf numFmtId="0" fontId="33" fillId="27" borderId="0">
      <alignment vertical="center"/>
    </xf>
    <xf numFmtId="0" fontId="32" fillId="28" borderId="0">
      <alignment vertical="center"/>
    </xf>
    <xf numFmtId="0" fontId="32" fillId="29" borderId="0">
      <alignment vertical="center"/>
    </xf>
    <xf numFmtId="0" fontId="33" fillId="30" borderId="0">
      <alignment vertical="center"/>
    </xf>
    <xf numFmtId="0" fontId="33" fillId="31" borderId="0">
      <alignment vertical="center"/>
    </xf>
    <xf numFmtId="0" fontId="32" fillId="32" borderId="0">
      <alignment vertical="center"/>
    </xf>
    <xf numFmtId="0" fontId="0" fillId="0" borderId="0">
      <alignment vertical="center"/>
    </xf>
    <xf numFmtId="0" fontId="34" fillId="0" borderId="0">
      <alignment vertical="center"/>
    </xf>
  </cellStyleXfs>
  <cellXfs count="56">
    <xf numFmtId="0" fontId="0" fillId="0" borderId="0" xfId="0" applyAlignment="1">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Fill="1">
      <alignment vertical="center"/>
    </xf>
    <xf numFmtId="0" fontId="2" fillId="0" borderId="0" xfId="0" applyFont="1" applyFill="1" applyAlignment="1">
      <alignment horizontal="center" vertical="center"/>
    </xf>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Fill="1" applyAlignment="1" applyProtection="1">
      <alignment horizontal="left" vertical="center"/>
      <protection locked="0"/>
    </xf>
    <xf numFmtId="0" fontId="4"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vertical="center" wrapText="1"/>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57" fontId="2" fillId="0" borderId="1" xfId="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2"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14" fontId="2" fillId="0" borderId="1" xfId="0" applyNumberFormat="1" applyFont="1" applyFill="1" applyBorder="1" applyAlignment="1">
      <alignment horizontal="center" vertical="center" wrapText="1" shrinkToFit="1"/>
    </xf>
    <xf numFmtId="176" fontId="2" fillId="0" borderId="1" xfId="0" applyNumberFormat="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9" fillId="0" borderId="0" xfId="0" applyFont="1" applyFill="1" applyAlignment="1">
      <alignment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0" xfId="0" applyFont="1" applyFill="1" applyAlignment="1">
      <alignment horizontal="left" vertical="top"/>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justify"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justify" vertical="top" wrapText="1"/>
    </xf>
    <xf numFmtId="0" fontId="13" fillId="0" borderId="1" xfId="0" applyFont="1" applyFill="1" applyBorder="1" applyAlignment="1">
      <alignment horizontal="center" vertical="center" wrapText="1"/>
    </xf>
    <xf numFmtId="0" fontId="14" fillId="0" borderId="0" xfId="0" applyFont="1" applyFill="1" applyAlignment="1">
      <alignment horizontal="justify" vertical="center"/>
    </xf>
    <xf numFmtId="0" fontId="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128270</xdr:colOff>
      <xdr:row>0</xdr:row>
      <xdr:rowOff>0</xdr:rowOff>
    </xdr:from>
    <xdr:to>
      <xdr:col>7</xdr:col>
      <xdr:colOff>363220</xdr:colOff>
      <xdr:row>2</xdr:row>
      <xdr:rowOff>10160</xdr:rowOff>
    </xdr:to>
    <xdr:sp>
      <xdr:nvSpPr>
        <xdr:cNvPr id="2" name="TextBox 1" hidden="1"/>
        <xdr:cNvSpPr txBox="1"/>
      </xdr:nvSpPr>
      <xdr:spPr>
        <a:xfrm rot="-9420000" flipH="1">
          <a:off x="577659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6</xdr:col>
      <xdr:colOff>128270</xdr:colOff>
      <xdr:row>0</xdr:row>
      <xdr:rowOff>0</xdr:rowOff>
    </xdr:from>
    <xdr:to>
      <xdr:col>7</xdr:col>
      <xdr:colOff>363220</xdr:colOff>
      <xdr:row>0</xdr:row>
      <xdr:rowOff>6350</xdr:rowOff>
    </xdr:to>
    <xdr:sp>
      <xdr:nvSpPr>
        <xdr:cNvPr id="3" name="TextBox 1" hidden="1"/>
        <xdr:cNvSpPr txBox="1"/>
      </xdr:nvSpPr>
      <xdr:spPr>
        <a:xfrm rot="-9420000" flipH="1">
          <a:off x="577659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5</xdr:col>
      <xdr:colOff>128270</xdr:colOff>
      <xdr:row>0</xdr:row>
      <xdr:rowOff>0</xdr:rowOff>
    </xdr:from>
    <xdr:to>
      <xdr:col>6</xdr:col>
      <xdr:colOff>363220</xdr:colOff>
      <xdr:row>2</xdr:row>
      <xdr:rowOff>10160</xdr:rowOff>
    </xdr:to>
    <xdr:sp>
      <xdr:nvSpPr>
        <xdr:cNvPr id="4" name="TextBox 1" hidden="1"/>
        <xdr:cNvSpPr txBox="1"/>
      </xdr:nvSpPr>
      <xdr:spPr>
        <a:xfrm rot="-9420000" flipH="1">
          <a:off x="509079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5</xdr:col>
      <xdr:colOff>128270</xdr:colOff>
      <xdr:row>0</xdr:row>
      <xdr:rowOff>0</xdr:rowOff>
    </xdr:from>
    <xdr:to>
      <xdr:col>6</xdr:col>
      <xdr:colOff>363220</xdr:colOff>
      <xdr:row>0</xdr:row>
      <xdr:rowOff>6350</xdr:rowOff>
    </xdr:to>
    <xdr:sp>
      <xdr:nvSpPr>
        <xdr:cNvPr id="5" name="TextBox 1" hidden="1"/>
        <xdr:cNvSpPr txBox="1"/>
      </xdr:nvSpPr>
      <xdr:spPr>
        <a:xfrm rot="-9420000" flipH="1">
          <a:off x="509079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137795</xdr:colOff>
      <xdr:row>0</xdr:row>
      <xdr:rowOff>0</xdr:rowOff>
    </xdr:from>
    <xdr:to>
      <xdr:col>3</xdr:col>
      <xdr:colOff>301625</xdr:colOff>
      <xdr:row>0</xdr:row>
      <xdr:rowOff>6350</xdr:rowOff>
    </xdr:to>
    <xdr:sp>
      <xdr:nvSpPr>
        <xdr:cNvPr id="6" name="TextBox 1" hidden="1"/>
        <xdr:cNvSpPr txBox="1"/>
      </xdr:nvSpPr>
      <xdr:spPr>
        <a:xfrm rot="-9420000" flipH="1">
          <a:off x="2623820" y="0"/>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0</xdr:row>
      <xdr:rowOff>0</xdr:rowOff>
    </xdr:from>
    <xdr:to>
      <xdr:col>3</xdr:col>
      <xdr:colOff>301625</xdr:colOff>
      <xdr:row>0</xdr:row>
      <xdr:rowOff>6350</xdr:rowOff>
    </xdr:to>
    <xdr:sp>
      <xdr:nvSpPr>
        <xdr:cNvPr id="7" name="TextBox 1" hidden="1"/>
        <xdr:cNvSpPr txBox="1"/>
      </xdr:nvSpPr>
      <xdr:spPr>
        <a:xfrm rot="-9420000" flipH="1">
          <a:off x="2614295" y="0"/>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0</xdr:row>
      <xdr:rowOff>0</xdr:rowOff>
    </xdr:from>
    <xdr:to>
      <xdr:col>3</xdr:col>
      <xdr:colOff>301625</xdr:colOff>
      <xdr:row>2</xdr:row>
      <xdr:rowOff>0</xdr:rowOff>
    </xdr:to>
    <xdr:sp>
      <xdr:nvSpPr>
        <xdr:cNvPr id="8" name="TextBox 1" hidden="1"/>
        <xdr:cNvSpPr txBox="1"/>
      </xdr:nvSpPr>
      <xdr:spPr>
        <a:xfrm rot="-9420000" flipH="1">
          <a:off x="2614295" y="0"/>
          <a:ext cx="859155" cy="62547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0</xdr:row>
      <xdr:rowOff>0</xdr:rowOff>
    </xdr:from>
    <xdr:to>
      <xdr:col>3</xdr:col>
      <xdr:colOff>301625</xdr:colOff>
      <xdr:row>2</xdr:row>
      <xdr:rowOff>10160</xdr:rowOff>
    </xdr:to>
    <xdr:sp>
      <xdr:nvSpPr>
        <xdr:cNvPr id="9" name="TextBox 1" hidden="1"/>
        <xdr:cNvSpPr txBox="1"/>
      </xdr:nvSpPr>
      <xdr:spPr>
        <a:xfrm rot="-9420000" flipH="1">
          <a:off x="2614295" y="0"/>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10</xdr:row>
      <xdr:rowOff>0</xdr:rowOff>
    </xdr:from>
    <xdr:to>
      <xdr:col>3</xdr:col>
      <xdr:colOff>301625</xdr:colOff>
      <xdr:row>12</xdr:row>
      <xdr:rowOff>194310</xdr:rowOff>
    </xdr:to>
    <xdr:sp>
      <xdr:nvSpPr>
        <xdr:cNvPr id="16" name="TextBox 1" hidden="1"/>
        <xdr:cNvSpPr txBox="1"/>
      </xdr:nvSpPr>
      <xdr:spPr>
        <a:xfrm rot="-9420000" flipH="1">
          <a:off x="2614295" y="2717800"/>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10</xdr:row>
      <xdr:rowOff>0</xdr:rowOff>
    </xdr:from>
    <xdr:to>
      <xdr:col>3</xdr:col>
      <xdr:colOff>301625</xdr:colOff>
      <xdr:row>12</xdr:row>
      <xdr:rowOff>203835</xdr:rowOff>
    </xdr:to>
    <xdr:sp>
      <xdr:nvSpPr>
        <xdr:cNvPr id="17" name="TextBox 1" hidden="1"/>
        <xdr:cNvSpPr txBox="1"/>
      </xdr:nvSpPr>
      <xdr:spPr>
        <a:xfrm rot="-9420000" flipH="1">
          <a:off x="2614295" y="2717800"/>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25</xdr:row>
      <xdr:rowOff>0</xdr:rowOff>
    </xdr:from>
    <xdr:to>
      <xdr:col>3</xdr:col>
      <xdr:colOff>301625</xdr:colOff>
      <xdr:row>25</xdr:row>
      <xdr:rowOff>6350</xdr:rowOff>
    </xdr:to>
    <xdr:sp>
      <xdr:nvSpPr>
        <xdr:cNvPr id="18" name="TextBox 1" hidden="1"/>
        <xdr:cNvSpPr txBox="1"/>
      </xdr:nvSpPr>
      <xdr:spPr>
        <a:xfrm rot="-9420000" flipH="1">
          <a:off x="2614295" y="5956300"/>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20</xdr:row>
      <xdr:rowOff>0</xdr:rowOff>
    </xdr:from>
    <xdr:to>
      <xdr:col>3</xdr:col>
      <xdr:colOff>301625</xdr:colOff>
      <xdr:row>22</xdr:row>
      <xdr:rowOff>194310</xdr:rowOff>
    </xdr:to>
    <xdr:sp>
      <xdr:nvSpPr>
        <xdr:cNvPr id="34" name="TextBox 1" hidden="1"/>
        <xdr:cNvSpPr txBox="1"/>
      </xdr:nvSpPr>
      <xdr:spPr>
        <a:xfrm rot="-9420000" flipH="1">
          <a:off x="2614295" y="4876800"/>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xdr:col>
      <xdr:colOff>128270</xdr:colOff>
      <xdr:row>20</xdr:row>
      <xdr:rowOff>0</xdr:rowOff>
    </xdr:from>
    <xdr:to>
      <xdr:col>3</xdr:col>
      <xdr:colOff>301625</xdr:colOff>
      <xdr:row>22</xdr:row>
      <xdr:rowOff>203835</xdr:rowOff>
    </xdr:to>
    <xdr:sp>
      <xdr:nvSpPr>
        <xdr:cNvPr id="35" name="TextBox 1" hidden="1"/>
        <xdr:cNvSpPr txBox="1"/>
      </xdr:nvSpPr>
      <xdr:spPr>
        <a:xfrm rot="-9420000" flipH="1">
          <a:off x="2614295" y="4876800"/>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128270</xdr:colOff>
      <xdr:row>0</xdr:row>
      <xdr:rowOff>0</xdr:rowOff>
    </xdr:from>
    <xdr:to>
      <xdr:col>16</xdr:col>
      <xdr:colOff>70485</xdr:colOff>
      <xdr:row>6</xdr:row>
      <xdr:rowOff>386080</xdr:rowOff>
    </xdr:to>
    <xdr:sp>
      <xdr:nvSpPr>
        <xdr:cNvPr id="2" name="TextBox 1" hidden="1"/>
        <xdr:cNvSpPr txBox="1"/>
      </xdr:nvSpPr>
      <xdr:spPr>
        <a:xfrm rot="-9420000" flipH="1">
          <a:off x="9253220"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386080</xdr:rowOff>
    </xdr:to>
    <xdr:sp>
      <xdr:nvSpPr>
        <xdr:cNvPr id="3" name="TextBox 1" hidden="1"/>
        <xdr:cNvSpPr txBox="1"/>
      </xdr:nvSpPr>
      <xdr:spPr>
        <a:xfrm rot="-9420000" flipH="1">
          <a:off x="10320020"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0</xdr:row>
      <xdr:rowOff>0</xdr:rowOff>
    </xdr:from>
    <xdr:to>
      <xdr:col>18</xdr:col>
      <xdr:colOff>480060</xdr:colOff>
      <xdr:row>6</xdr:row>
      <xdr:rowOff>386080</xdr:rowOff>
    </xdr:to>
    <xdr:sp>
      <xdr:nvSpPr>
        <xdr:cNvPr id="4" name="TextBox 1" hidden="1"/>
        <xdr:cNvSpPr txBox="1"/>
      </xdr:nvSpPr>
      <xdr:spPr>
        <a:xfrm rot="-9420000" flipH="1">
          <a:off x="11158220"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328930</xdr:rowOff>
    </xdr:to>
    <xdr:sp>
      <xdr:nvSpPr>
        <xdr:cNvPr id="8" name="TextBox 1" hidden="1"/>
        <xdr:cNvSpPr txBox="1"/>
      </xdr:nvSpPr>
      <xdr:spPr>
        <a:xfrm rot="-9420000" flipH="1">
          <a:off x="9253220" y="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328930</xdr:rowOff>
    </xdr:to>
    <xdr:sp>
      <xdr:nvSpPr>
        <xdr:cNvPr id="9" name="TextBox 1" hidden="1"/>
        <xdr:cNvSpPr txBox="1"/>
      </xdr:nvSpPr>
      <xdr:spPr>
        <a:xfrm rot="-9420000" flipH="1">
          <a:off x="10320020" y="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0</xdr:row>
      <xdr:rowOff>0</xdr:rowOff>
    </xdr:from>
    <xdr:to>
      <xdr:col>18</xdr:col>
      <xdr:colOff>480060</xdr:colOff>
      <xdr:row>6</xdr:row>
      <xdr:rowOff>328930</xdr:rowOff>
    </xdr:to>
    <xdr:sp>
      <xdr:nvSpPr>
        <xdr:cNvPr id="10" name="TextBox 1" hidden="1"/>
        <xdr:cNvSpPr txBox="1"/>
      </xdr:nvSpPr>
      <xdr:spPr>
        <a:xfrm rot="-9420000" flipH="1">
          <a:off x="11158220" y="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0</xdr:row>
      <xdr:rowOff>0</xdr:rowOff>
    </xdr:from>
    <xdr:to>
      <xdr:col>19</xdr:col>
      <xdr:colOff>480060</xdr:colOff>
      <xdr:row>6</xdr:row>
      <xdr:rowOff>328930</xdr:rowOff>
    </xdr:to>
    <xdr:sp>
      <xdr:nvSpPr>
        <xdr:cNvPr id="11" name="TextBox 1" hidden="1"/>
        <xdr:cNvSpPr txBox="1"/>
      </xdr:nvSpPr>
      <xdr:spPr>
        <a:xfrm rot="-9420000" flipH="1">
          <a:off x="12386945" y="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0</xdr:row>
      <xdr:rowOff>0</xdr:rowOff>
    </xdr:from>
    <xdr:to>
      <xdr:col>21</xdr:col>
      <xdr:colOff>146685</xdr:colOff>
      <xdr:row>6</xdr:row>
      <xdr:rowOff>328930</xdr:rowOff>
    </xdr:to>
    <xdr:sp>
      <xdr:nvSpPr>
        <xdr:cNvPr id="12" name="TextBox 1" hidden="1"/>
        <xdr:cNvSpPr txBox="1"/>
      </xdr:nvSpPr>
      <xdr:spPr>
        <a:xfrm rot="-9420000" flipH="1">
          <a:off x="13339445" y="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0</xdr:row>
      <xdr:rowOff>0</xdr:rowOff>
    </xdr:from>
    <xdr:to>
      <xdr:col>21</xdr:col>
      <xdr:colOff>480060</xdr:colOff>
      <xdr:row>6</xdr:row>
      <xdr:rowOff>328930</xdr:rowOff>
    </xdr:to>
    <xdr:sp>
      <xdr:nvSpPr>
        <xdr:cNvPr id="14" name="TextBox 1" hidden="1"/>
        <xdr:cNvSpPr txBox="1"/>
      </xdr:nvSpPr>
      <xdr:spPr>
        <a:xfrm rot="-9420000" flipH="1">
          <a:off x="13672820" y="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0</xdr:row>
      <xdr:rowOff>0</xdr:rowOff>
    </xdr:from>
    <xdr:to>
      <xdr:col>22</xdr:col>
      <xdr:colOff>480060</xdr:colOff>
      <xdr:row>6</xdr:row>
      <xdr:rowOff>328930</xdr:rowOff>
    </xdr:to>
    <xdr:sp>
      <xdr:nvSpPr>
        <xdr:cNvPr id="15" name="TextBox 1" hidden="1"/>
        <xdr:cNvSpPr txBox="1"/>
      </xdr:nvSpPr>
      <xdr:spPr>
        <a:xfrm rot="-9420000" flipH="1">
          <a:off x="14234795" y="0"/>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5</xdr:row>
      <xdr:rowOff>690880</xdr:rowOff>
    </xdr:to>
    <xdr:sp>
      <xdr:nvSpPr>
        <xdr:cNvPr id="17" name="TextBox 1" hidden="1"/>
        <xdr:cNvSpPr txBox="1"/>
      </xdr:nvSpPr>
      <xdr:spPr>
        <a:xfrm rot="-9420000" flipH="1">
          <a:off x="9253220" y="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5</xdr:row>
      <xdr:rowOff>690880</xdr:rowOff>
    </xdr:to>
    <xdr:sp>
      <xdr:nvSpPr>
        <xdr:cNvPr id="18" name="TextBox 1" hidden="1"/>
        <xdr:cNvSpPr txBox="1"/>
      </xdr:nvSpPr>
      <xdr:spPr>
        <a:xfrm rot="-9420000" flipH="1">
          <a:off x="10320020" y="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0</xdr:row>
      <xdr:rowOff>0</xdr:rowOff>
    </xdr:from>
    <xdr:to>
      <xdr:col>18</xdr:col>
      <xdr:colOff>480060</xdr:colOff>
      <xdr:row>5</xdr:row>
      <xdr:rowOff>690880</xdr:rowOff>
    </xdr:to>
    <xdr:sp>
      <xdr:nvSpPr>
        <xdr:cNvPr id="19" name="TextBox 1" hidden="1"/>
        <xdr:cNvSpPr txBox="1"/>
      </xdr:nvSpPr>
      <xdr:spPr>
        <a:xfrm rot="-9420000" flipH="1">
          <a:off x="11158220" y="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0</xdr:row>
      <xdr:rowOff>0</xdr:rowOff>
    </xdr:from>
    <xdr:to>
      <xdr:col>19</xdr:col>
      <xdr:colOff>480060</xdr:colOff>
      <xdr:row>5</xdr:row>
      <xdr:rowOff>690880</xdr:rowOff>
    </xdr:to>
    <xdr:sp>
      <xdr:nvSpPr>
        <xdr:cNvPr id="20" name="TextBox 1" hidden="1"/>
        <xdr:cNvSpPr txBox="1"/>
      </xdr:nvSpPr>
      <xdr:spPr>
        <a:xfrm rot="-9420000" flipH="1">
          <a:off x="12386945" y="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0</xdr:row>
      <xdr:rowOff>0</xdr:rowOff>
    </xdr:from>
    <xdr:to>
      <xdr:col>21</xdr:col>
      <xdr:colOff>146685</xdr:colOff>
      <xdr:row>5</xdr:row>
      <xdr:rowOff>690880</xdr:rowOff>
    </xdr:to>
    <xdr:sp>
      <xdr:nvSpPr>
        <xdr:cNvPr id="21" name="TextBox 1" hidden="1"/>
        <xdr:cNvSpPr txBox="1"/>
      </xdr:nvSpPr>
      <xdr:spPr>
        <a:xfrm rot="-9420000" flipH="1">
          <a:off x="13339445" y="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0</xdr:row>
      <xdr:rowOff>0</xdr:rowOff>
    </xdr:from>
    <xdr:to>
      <xdr:col>21</xdr:col>
      <xdr:colOff>480060</xdr:colOff>
      <xdr:row>5</xdr:row>
      <xdr:rowOff>690880</xdr:rowOff>
    </xdr:to>
    <xdr:sp>
      <xdr:nvSpPr>
        <xdr:cNvPr id="22" name="TextBox 1" hidden="1"/>
        <xdr:cNvSpPr txBox="1"/>
      </xdr:nvSpPr>
      <xdr:spPr>
        <a:xfrm rot="-9420000" flipH="1">
          <a:off x="13672820" y="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0</xdr:row>
      <xdr:rowOff>0</xdr:rowOff>
    </xdr:from>
    <xdr:to>
      <xdr:col>22</xdr:col>
      <xdr:colOff>480060</xdr:colOff>
      <xdr:row>5</xdr:row>
      <xdr:rowOff>690880</xdr:rowOff>
    </xdr:to>
    <xdr:sp>
      <xdr:nvSpPr>
        <xdr:cNvPr id="23" name="TextBox 1" hidden="1"/>
        <xdr:cNvSpPr txBox="1"/>
      </xdr:nvSpPr>
      <xdr:spPr>
        <a:xfrm rot="-9420000" flipH="1">
          <a:off x="14234795" y="0"/>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0</xdr:row>
      <xdr:rowOff>0</xdr:rowOff>
    </xdr:from>
    <xdr:to>
      <xdr:col>31</xdr:col>
      <xdr:colOff>277495</xdr:colOff>
      <xdr:row>2</xdr:row>
      <xdr:rowOff>168910</xdr:rowOff>
    </xdr:to>
    <xdr:sp>
      <xdr:nvSpPr>
        <xdr:cNvPr id="24" name="TextBox 1" hidden="1"/>
        <xdr:cNvSpPr txBox="1"/>
      </xdr:nvSpPr>
      <xdr:spPr>
        <a:xfrm rot="-9420000" flipH="1">
          <a:off x="19063970"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0</xdr:row>
      <xdr:rowOff>0</xdr:rowOff>
    </xdr:from>
    <xdr:to>
      <xdr:col>31</xdr:col>
      <xdr:colOff>277495</xdr:colOff>
      <xdr:row>0</xdr:row>
      <xdr:rowOff>6350</xdr:rowOff>
    </xdr:to>
    <xdr:sp>
      <xdr:nvSpPr>
        <xdr:cNvPr id="25" name="TextBox 1" hidden="1"/>
        <xdr:cNvSpPr txBox="1"/>
      </xdr:nvSpPr>
      <xdr:spPr>
        <a:xfrm rot="-9420000" flipH="1">
          <a:off x="19063970"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639445</xdr:colOff>
      <xdr:row>2</xdr:row>
      <xdr:rowOff>168910</xdr:rowOff>
    </xdr:to>
    <xdr:sp>
      <xdr:nvSpPr>
        <xdr:cNvPr id="26" name="TextBox 1" hidden="1"/>
        <xdr:cNvSpPr txBox="1"/>
      </xdr:nvSpPr>
      <xdr:spPr>
        <a:xfrm rot="-9420000" flipH="1">
          <a:off x="9253220"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639445</xdr:colOff>
      <xdr:row>0</xdr:row>
      <xdr:rowOff>6350</xdr:rowOff>
    </xdr:to>
    <xdr:sp>
      <xdr:nvSpPr>
        <xdr:cNvPr id="27" name="TextBox 1" hidden="1"/>
        <xdr:cNvSpPr txBox="1"/>
      </xdr:nvSpPr>
      <xdr:spPr>
        <a:xfrm rot="-9420000" flipH="1">
          <a:off x="9253220"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640715</xdr:colOff>
      <xdr:row>0</xdr:row>
      <xdr:rowOff>6350</xdr:rowOff>
    </xdr:to>
    <xdr:sp>
      <xdr:nvSpPr>
        <xdr:cNvPr id="28" name="TextBox 1" hidden="1"/>
        <xdr:cNvSpPr txBox="1"/>
      </xdr:nvSpPr>
      <xdr:spPr>
        <a:xfrm rot="-9420000" flipH="1">
          <a:off x="9253220" y="0"/>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0</xdr:row>
      <xdr:rowOff>0</xdr:rowOff>
    </xdr:from>
    <xdr:to>
      <xdr:col>35</xdr:col>
      <xdr:colOff>125095</xdr:colOff>
      <xdr:row>2</xdr:row>
      <xdr:rowOff>168910</xdr:rowOff>
    </xdr:to>
    <xdr:sp>
      <xdr:nvSpPr>
        <xdr:cNvPr id="29" name="TextBox 1" hidden="1"/>
        <xdr:cNvSpPr txBox="1"/>
      </xdr:nvSpPr>
      <xdr:spPr>
        <a:xfrm rot="-9420000" flipH="1">
          <a:off x="2059749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0</xdr:row>
      <xdr:rowOff>0</xdr:rowOff>
    </xdr:from>
    <xdr:to>
      <xdr:col>35</xdr:col>
      <xdr:colOff>125095</xdr:colOff>
      <xdr:row>0</xdr:row>
      <xdr:rowOff>6350</xdr:rowOff>
    </xdr:to>
    <xdr:sp>
      <xdr:nvSpPr>
        <xdr:cNvPr id="30" name="TextBox 1" hidden="1"/>
        <xdr:cNvSpPr txBox="1"/>
      </xdr:nvSpPr>
      <xdr:spPr>
        <a:xfrm rot="-9420000" flipH="1">
          <a:off x="2059749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0</xdr:row>
      <xdr:rowOff>0</xdr:rowOff>
    </xdr:from>
    <xdr:to>
      <xdr:col>22</xdr:col>
      <xdr:colOff>153670</xdr:colOff>
      <xdr:row>2</xdr:row>
      <xdr:rowOff>168910</xdr:rowOff>
    </xdr:to>
    <xdr:sp>
      <xdr:nvSpPr>
        <xdr:cNvPr id="31" name="TextBox 1" hidden="1"/>
        <xdr:cNvSpPr txBox="1"/>
      </xdr:nvSpPr>
      <xdr:spPr>
        <a:xfrm rot="-9420000" flipH="1">
          <a:off x="1333944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0</xdr:row>
      <xdr:rowOff>0</xdr:rowOff>
    </xdr:from>
    <xdr:to>
      <xdr:col>22</xdr:col>
      <xdr:colOff>153670</xdr:colOff>
      <xdr:row>0</xdr:row>
      <xdr:rowOff>6350</xdr:rowOff>
    </xdr:to>
    <xdr:sp>
      <xdr:nvSpPr>
        <xdr:cNvPr id="32" name="TextBox 1" hidden="1"/>
        <xdr:cNvSpPr txBox="1"/>
      </xdr:nvSpPr>
      <xdr:spPr>
        <a:xfrm rot="-9420000" flipH="1">
          <a:off x="1333944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0</xdr:row>
      <xdr:rowOff>0</xdr:rowOff>
    </xdr:from>
    <xdr:to>
      <xdr:col>34</xdr:col>
      <xdr:colOff>277495</xdr:colOff>
      <xdr:row>2</xdr:row>
      <xdr:rowOff>168910</xdr:rowOff>
    </xdr:to>
    <xdr:sp>
      <xdr:nvSpPr>
        <xdr:cNvPr id="37" name="TextBox 1" hidden="1"/>
        <xdr:cNvSpPr txBox="1"/>
      </xdr:nvSpPr>
      <xdr:spPr>
        <a:xfrm rot="-9420000" flipH="1">
          <a:off x="2027364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0</xdr:row>
      <xdr:rowOff>0</xdr:rowOff>
    </xdr:from>
    <xdr:to>
      <xdr:col>34</xdr:col>
      <xdr:colOff>277495</xdr:colOff>
      <xdr:row>0</xdr:row>
      <xdr:rowOff>6350</xdr:rowOff>
    </xdr:to>
    <xdr:sp>
      <xdr:nvSpPr>
        <xdr:cNvPr id="38" name="TextBox 1" hidden="1"/>
        <xdr:cNvSpPr txBox="1"/>
      </xdr:nvSpPr>
      <xdr:spPr>
        <a:xfrm rot="-9420000" flipH="1">
          <a:off x="2027364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0</xdr:row>
      <xdr:rowOff>0</xdr:rowOff>
    </xdr:from>
    <xdr:to>
      <xdr:col>20</xdr:col>
      <xdr:colOff>96520</xdr:colOff>
      <xdr:row>2</xdr:row>
      <xdr:rowOff>168910</xdr:rowOff>
    </xdr:to>
    <xdr:sp>
      <xdr:nvSpPr>
        <xdr:cNvPr id="39" name="TextBox 1" hidden="1"/>
        <xdr:cNvSpPr txBox="1"/>
      </xdr:nvSpPr>
      <xdr:spPr>
        <a:xfrm rot="-9420000" flipH="1">
          <a:off x="1238694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0</xdr:row>
      <xdr:rowOff>0</xdr:rowOff>
    </xdr:from>
    <xdr:to>
      <xdr:col>20</xdr:col>
      <xdr:colOff>96520</xdr:colOff>
      <xdr:row>0</xdr:row>
      <xdr:rowOff>6350</xdr:rowOff>
    </xdr:to>
    <xdr:sp>
      <xdr:nvSpPr>
        <xdr:cNvPr id="40" name="TextBox 1" hidden="1"/>
        <xdr:cNvSpPr txBox="1"/>
      </xdr:nvSpPr>
      <xdr:spPr>
        <a:xfrm rot="-9420000" flipH="1">
          <a:off x="1238694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0</xdr:row>
      <xdr:rowOff>0</xdr:rowOff>
    </xdr:from>
    <xdr:to>
      <xdr:col>30</xdr:col>
      <xdr:colOff>277495</xdr:colOff>
      <xdr:row>2</xdr:row>
      <xdr:rowOff>168910</xdr:rowOff>
    </xdr:to>
    <xdr:sp>
      <xdr:nvSpPr>
        <xdr:cNvPr id="41" name="TextBox 1" hidden="1"/>
        <xdr:cNvSpPr txBox="1"/>
      </xdr:nvSpPr>
      <xdr:spPr>
        <a:xfrm rot="-9420000" flipH="1">
          <a:off x="18740120"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0</xdr:row>
      <xdr:rowOff>0</xdr:rowOff>
    </xdr:from>
    <xdr:to>
      <xdr:col>30</xdr:col>
      <xdr:colOff>277495</xdr:colOff>
      <xdr:row>0</xdr:row>
      <xdr:rowOff>6350</xdr:rowOff>
    </xdr:to>
    <xdr:sp>
      <xdr:nvSpPr>
        <xdr:cNvPr id="42" name="TextBox 1" hidden="1"/>
        <xdr:cNvSpPr txBox="1"/>
      </xdr:nvSpPr>
      <xdr:spPr>
        <a:xfrm rot="-9420000" flipH="1">
          <a:off x="18740120"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0</xdr:row>
      <xdr:rowOff>0</xdr:rowOff>
    </xdr:from>
    <xdr:to>
      <xdr:col>16</xdr:col>
      <xdr:colOff>229870</xdr:colOff>
      <xdr:row>2</xdr:row>
      <xdr:rowOff>168910</xdr:rowOff>
    </xdr:to>
    <xdr:sp>
      <xdr:nvSpPr>
        <xdr:cNvPr id="43" name="TextBox 1" hidden="1"/>
        <xdr:cNvSpPr txBox="1"/>
      </xdr:nvSpPr>
      <xdr:spPr>
        <a:xfrm rot="-9420000" flipH="1">
          <a:off x="884364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0</xdr:row>
      <xdr:rowOff>0</xdr:rowOff>
    </xdr:from>
    <xdr:to>
      <xdr:col>16</xdr:col>
      <xdr:colOff>229870</xdr:colOff>
      <xdr:row>0</xdr:row>
      <xdr:rowOff>6350</xdr:rowOff>
    </xdr:to>
    <xdr:sp>
      <xdr:nvSpPr>
        <xdr:cNvPr id="44" name="TextBox 1" hidden="1"/>
        <xdr:cNvSpPr txBox="1"/>
      </xdr:nvSpPr>
      <xdr:spPr>
        <a:xfrm rot="-9420000" flipH="1">
          <a:off x="884364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0</xdr:row>
      <xdr:rowOff>0</xdr:rowOff>
    </xdr:from>
    <xdr:to>
      <xdr:col>13</xdr:col>
      <xdr:colOff>591820</xdr:colOff>
      <xdr:row>2</xdr:row>
      <xdr:rowOff>168910</xdr:rowOff>
    </xdr:to>
    <xdr:sp>
      <xdr:nvSpPr>
        <xdr:cNvPr id="45" name="TextBox 1" hidden="1"/>
        <xdr:cNvSpPr txBox="1"/>
      </xdr:nvSpPr>
      <xdr:spPr>
        <a:xfrm rot="-9420000" flipH="1">
          <a:off x="674814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0</xdr:row>
      <xdr:rowOff>0</xdr:rowOff>
    </xdr:from>
    <xdr:to>
      <xdr:col>13</xdr:col>
      <xdr:colOff>591820</xdr:colOff>
      <xdr:row>0</xdr:row>
      <xdr:rowOff>6350</xdr:rowOff>
    </xdr:to>
    <xdr:sp>
      <xdr:nvSpPr>
        <xdr:cNvPr id="46" name="TextBox 1" hidden="1"/>
        <xdr:cNvSpPr txBox="1"/>
      </xdr:nvSpPr>
      <xdr:spPr>
        <a:xfrm rot="-9420000" flipH="1">
          <a:off x="674814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0</xdr:row>
      <xdr:rowOff>0</xdr:rowOff>
    </xdr:from>
    <xdr:to>
      <xdr:col>13</xdr:col>
      <xdr:colOff>22860</xdr:colOff>
      <xdr:row>6</xdr:row>
      <xdr:rowOff>386080</xdr:rowOff>
    </xdr:to>
    <xdr:sp>
      <xdr:nvSpPr>
        <xdr:cNvPr id="47" name="TextBox 1" hidden="1"/>
        <xdr:cNvSpPr txBox="1"/>
      </xdr:nvSpPr>
      <xdr:spPr>
        <a:xfrm rot="-9420000" flipH="1">
          <a:off x="6748145"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0</xdr:row>
      <xdr:rowOff>0</xdr:rowOff>
    </xdr:from>
    <xdr:to>
      <xdr:col>13</xdr:col>
      <xdr:colOff>480060</xdr:colOff>
      <xdr:row>6</xdr:row>
      <xdr:rowOff>386080</xdr:rowOff>
    </xdr:to>
    <xdr:sp>
      <xdr:nvSpPr>
        <xdr:cNvPr id="48" name="TextBox 1" hidden="1"/>
        <xdr:cNvSpPr txBox="1"/>
      </xdr:nvSpPr>
      <xdr:spPr>
        <a:xfrm rot="-9420000" flipH="1">
          <a:off x="7205345"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0</xdr:row>
      <xdr:rowOff>0</xdr:rowOff>
    </xdr:from>
    <xdr:to>
      <xdr:col>15</xdr:col>
      <xdr:colOff>70485</xdr:colOff>
      <xdr:row>6</xdr:row>
      <xdr:rowOff>386080</xdr:rowOff>
    </xdr:to>
    <xdr:sp>
      <xdr:nvSpPr>
        <xdr:cNvPr id="49" name="TextBox 1" hidden="1"/>
        <xdr:cNvSpPr txBox="1"/>
      </xdr:nvSpPr>
      <xdr:spPr>
        <a:xfrm rot="-9420000" flipH="1">
          <a:off x="8843645"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0</xdr:row>
      <xdr:rowOff>0</xdr:rowOff>
    </xdr:from>
    <xdr:to>
      <xdr:col>19</xdr:col>
      <xdr:colOff>480060</xdr:colOff>
      <xdr:row>6</xdr:row>
      <xdr:rowOff>386080</xdr:rowOff>
    </xdr:to>
    <xdr:sp>
      <xdr:nvSpPr>
        <xdr:cNvPr id="53" name="TextBox 1" hidden="1"/>
        <xdr:cNvSpPr txBox="1"/>
      </xdr:nvSpPr>
      <xdr:spPr>
        <a:xfrm rot="-9420000" flipH="1">
          <a:off x="12386945"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0</xdr:row>
      <xdr:rowOff>0</xdr:rowOff>
    </xdr:from>
    <xdr:to>
      <xdr:col>13</xdr:col>
      <xdr:colOff>22860</xdr:colOff>
      <xdr:row>6</xdr:row>
      <xdr:rowOff>395605</xdr:rowOff>
    </xdr:to>
    <xdr:sp>
      <xdr:nvSpPr>
        <xdr:cNvPr id="54" name="TextBox 1" hidden="1"/>
        <xdr:cNvSpPr txBox="1"/>
      </xdr:nvSpPr>
      <xdr:spPr>
        <a:xfrm rot="-9420000" flipH="1">
          <a:off x="6748145"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0</xdr:row>
      <xdr:rowOff>0</xdr:rowOff>
    </xdr:from>
    <xdr:to>
      <xdr:col>13</xdr:col>
      <xdr:colOff>480060</xdr:colOff>
      <xdr:row>6</xdr:row>
      <xdr:rowOff>395605</xdr:rowOff>
    </xdr:to>
    <xdr:sp>
      <xdr:nvSpPr>
        <xdr:cNvPr id="55" name="TextBox 1" hidden="1"/>
        <xdr:cNvSpPr txBox="1"/>
      </xdr:nvSpPr>
      <xdr:spPr>
        <a:xfrm rot="-9420000" flipH="1">
          <a:off x="7205345"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0</xdr:row>
      <xdr:rowOff>0</xdr:rowOff>
    </xdr:from>
    <xdr:to>
      <xdr:col>15</xdr:col>
      <xdr:colOff>70485</xdr:colOff>
      <xdr:row>6</xdr:row>
      <xdr:rowOff>395605</xdr:rowOff>
    </xdr:to>
    <xdr:sp>
      <xdr:nvSpPr>
        <xdr:cNvPr id="56" name="TextBox 1" hidden="1"/>
        <xdr:cNvSpPr txBox="1"/>
      </xdr:nvSpPr>
      <xdr:spPr>
        <a:xfrm rot="-9420000" flipH="1">
          <a:off x="8843645"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0</xdr:row>
      <xdr:rowOff>0</xdr:rowOff>
    </xdr:from>
    <xdr:to>
      <xdr:col>21</xdr:col>
      <xdr:colOff>146685</xdr:colOff>
      <xdr:row>6</xdr:row>
      <xdr:rowOff>386080</xdr:rowOff>
    </xdr:to>
    <xdr:sp>
      <xdr:nvSpPr>
        <xdr:cNvPr id="57" name="TextBox 1" hidden="1"/>
        <xdr:cNvSpPr txBox="1"/>
      </xdr:nvSpPr>
      <xdr:spPr>
        <a:xfrm rot="-9420000" flipH="1">
          <a:off x="13339445"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395605</xdr:rowOff>
    </xdr:to>
    <xdr:sp>
      <xdr:nvSpPr>
        <xdr:cNvPr id="58" name="TextBox 1" hidden="1"/>
        <xdr:cNvSpPr txBox="1"/>
      </xdr:nvSpPr>
      <xdr:spPr>
        <a:xfrm rot="-9420000" flipH="1">
          <a:off x="9253220"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395605</xdr:rowOff>
    </xdr:to>
    <xdr:sp>
      <xdr:nvSpPr>
        <xdr:cNvPr id="59" name="TextBox 1" hidden="1"/>
        <xdr:cNvSpPr txBox="1"/>
      </xdr:nvSpPr>
      <xdr:spPr>
        <a:xfrm rot="-9420000" flipH="1">
          <a:off x="10320020"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0</xdr:row>
      <xdr:rowOff>0</xdr:rowOff>
    </xdr:from>
    <xdr:to>
      <xdr:col>18</xdr:col>
      <xdr:colOff>480060</xdr:colOff>
      <xdr:row>6</xdr:row>
      <xdr:rowOff>395605</xdr:rowOff>
    </xdr:to>
    <xdr:sp>
      <xdr:nvSpPr>
        <xdr:cNvPr id="60" name="TextBox 1" hidden="1"/>
        <xdr:cNvSpPr txBox="1"/>
      </xdr:nvSpPr>
      <xdr:spPr>
        <a:xfrm rot="-9420000" flipH="1">
          <a:off x="11158220"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0</xdr:row>
      <xdr:rowOff>0</xdr:rowOff>
    </xdr:from>
    <xdr:to>
      <xdr:col>19</xdr:col>
      <xdr:colOff>480060</xdr:colOff>
      <xdr:row>6</xdr:row>
      <xdr:rowOff>395605</xdr:rowOff>
    </xdr:to>
    <xdr:sp>
      <xdr:nvSpPr>
        <xdr:cNvPr id="61" name="TextBox 1" hidden="1"/>
        <xdr:cNvSpPr txBox="1"/>
      </xdr:nvSpPr>
      <xdr:spPr>
        <a:xfrm rot="-9420000" flipH="1">
          <a:off x="12386945"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0</xdr:row>
      <xdr:rowOff>0</xdr:rowOff>
    </xdr:from>
    <xdr:to>
      <xdr:col>21</xdr:col>
      <xdr:colOff>146685</xdr:colOff>
      <xdr:row>6</xdr:row>
      <xdr:rowOff>395605</xdr:rowOff>
    </xdr:to>
    <xdr:sp>
      <xdr:nvSpPr>
        <xdr:cNvPr id="62" name="TextBox 1" hidden="1"/>
        <xdr:cNvSpPr txBox="1"/>
      </xdr:nvSpPr>
      <xdr:spPr>
        <a:xfrm rot="-9420000" flipH="1">
          <a:off x="13339445"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0</xdr:row>
      <xdr:rowOff>0</xdr:rowOff>
    </xdr:from>
    <xdr:to>
      <xdr:col>21</xdr:col>
      <xdr:colOff>480060</xdr:colOff>
      <xdr:row>6</xdr:row>
      <xdr:rowOff>386080</xdr:rowOff>
    </xdr:to>
    <xdr:sp>
      <xdr:nvSpPr>
        <xdr:cNvPr id="65" name="TextBox 1" hidden="1"/>
        <xdr:cNvSpPr txBox="1"/>
      </xdr:nvSpPr>
      <xdr:spPr>
        <a:xfrm rot="-9420000" flipH="1">
          <a:off x="13672820"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0</xdr:row>
      <xdr:rowOff>0</xdr:rowOff>
    </xdr:from>
    <xdr:to>
      <xdr:col>22</xdr:col>
      <xdr:colOff>480060</xdr:colOff>
      <xdr:row>6</xdr:row>
      <xdr:rowOff>386080</xdr:rowOff>
    </xdr:to>
    <xdr:sp>
      <xdr:nvSpPr>
        <xdr:cNvPr id="66" name="TextBox 1" hidden="1"/>
        <xdr:cNvSpPr txBox="1"/>
      </xdr:nvSpPr>
      <xdr:spPr>
        <a:xfrm rot="-9420000" flipH="1">
          <a:off x="14234795"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0</xdr:row>
      <xdr:rowOff>0</xdr:rowOff>
    </xdr:from>
    <xdr:to>
      <xdr:col>21</xdr:col>
      <xdr:colOff>480060</xdr:colOff>
      <xdr:row>6</xdr:row>
      <xdr:rowOff>395605</xdr:rowOff>
    </xdr:to>
    <xdr:sp>
      <xdr:nvSpPr>
        <xdr:cNvPr id="67" name="TextBox 1" hidden="1"/>
        <xdr:cNvSpPr txBox="1"/>
      </xdr:nvSpPr>
      <xdr:spPr>
        <a:xfrm rot="-9420000" flipH="1">
          <a:off x="13672820"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0</xdr:row>
      <xdr:rowOff>0</xdr:rowOff>
    </xdr:from>
    <xdr:to>
      <xdr:col>22</xdr:col>
      <xdr:colOff>480060</xdr:colOff>
      <xdr:row>6</xdr:row>
      <xdr:rowOff>395605</xdr:rowOff>
    </xdr:to>
    <xdr:sp>
      <xdr:nvSpPr>
        <xdr:cNvPr id="68" name="TextBox 1" hidden="1"/>
        <xdr:cNvSpPr txBox="1"/>
      </xdr:nvSpPr>
      <xdr:spPr>
        <a:xfrm rot="-9420000" flipH="1">
          <a:off x="14234795"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0</xdr:row>
      <xdr:rowOff>0</xdr:rowOff>
    </xdr:from>
    <xdr:to>
      <xdr:col>24</xdr:col>
      <xdr:colOff>127635</xdr:colOff>
      <xdr:row>6</xdr:row>
      <xdr:rowOff>386080</xdr:rowOff>
    </xdr:to>
    <xdr:sp>
      <xdr:nvSpPr>
        <xdr:cNvPr id="71" name="TextBox 1" hidden="1"/>
        <xdr:cNvSpPr txBox="1"/>
      </xdr:nvSpPr>
      <xdr:spPr>
        <a:xfrm rot="-9420000" flipH="1">
          <a:off x="14844395" y="0"/>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0</xdr:row>
      <xdr:rowOff>0</xdr:rowOff>
    </xdr:from>
    <xdr:to>
      <xdr:col>24</xdr:col>
      <xdr:colOff>127635</xdr:colOff>
      <xdr:row>6</xdr:row>
      <xdr:rowOff>395605</xdr:rowOff>
    </xdr:to>
    <xdr:sp>
      <xdr:nvSpPr>
        <xdr:cNvPr id="72" name="TextBox 1" hidden="1"/>
        <xdr:cNvSpPr txBox="1"/>
      </xdr:nvSpPr>
      <xdr:spPr>
        <a:xfrm rot="-9420000" flipH="1">
          <a:off x="14844395" y="0"/>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43180</xdr:rowOff>
    </xdr:to>
    <xdr:sp>
      <xdr:nvSpPr>
        <xdr:cNvPr id="73" name="TextBox 1" hidden="1"/>
        <xdr:cNvSpPr txBox="1"/>
      </xdr:nvSpPr>
      <xdr:spPr>
        <a:xfrm rot="-9420000" flipH="1">
          <a:off x="9253220" y="0"/>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43180</xdr:rowOff>
    </xdr:to>
    <xdr:sp>
      <xdr:nvSpPr>
        <xdr:cNvPr id="74" name="TextBox 1" hidden="1"/>
        <xdr:cNvSpPr txBox="1"/>
      </xdr:nvSpPr>
      <xdr:spPr>
        <a:xfrm rot="-9420000" flipH="1">
          <a:off x="10320020" y="0"/>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233680</xdr:rowOff>
    </xdr:to>
    <xdr:sp>
      <xdr:nvSpPr>
        <xdr:cNvPr id="75" name="TextBox 1" hidden="1"/>
        <xdr:cNvSpPr txBox="1"/>
      </xdr:nvSpPr>
      <xdr:spPr>
        <a:xfrm rot="-9420000" flipH="1">
          <a:off x="9253220" y="0"/>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233680</xdr:rowOff>
    </xdr:to>
    <xdr:sp>
      <xdr:nvSpPr>
        <xdr:cNvPr id="76" name="TextBox 1" hidden="1"/>
        <xdr:cNvSpPr txBox="1"/>
      </xdr:nvSpPr>
      <xdr:spPr>
        <a:xfrm rot="-9420000" flipH="1">
          <a:off x="10320020" y="0"/>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252730</xdr:rowOff>
    </xdr:to>
    <xdr:sp>
      <xdr:nvSpPr>
        <xdr:cNvPr id="77" name="TextBox 1" hidden="1"/>
        <xdr:cNvSpPr txBox="1"/>
      </xdr:nvSpPr>
      <xdr:spPr>
        <a:xfrm rot="-9420000" flipH="1">
          <a:off x="10320020" y="0"/>
          <a:ext cx="351790" cy="23133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121285</xdr:colOff>
      <xdr:row>7</xdr:row>
      <xdr:rowOff>39370</xdr:rowOff>
    </xdr:to>
    <xdr:sp>
      <xdr:nvSpPr>
        <xdr:cNvPr id="78" name="TextBox 1" hidden="1"/>
        <xdr:cNvSpPr txBox="1"/>
      </xdr:nvSpPr>
      <xdr:spPr>
        <a:xfrm rot="-9420000" flipH="1">
          <a:off x="9253220" y="0"/>
          <a:ext cx="40259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121285</xdr:colOff>
      <xdr:row>6</xdr:row>
      <xdr:rowOff>652780</xdr:rowOff>
    </xdr:to>
    <xdr:sp>
      <xdr:nvSpPr>
        <xdr:cNvPr id="79" name="TextBox 1" hidden="1"/>
        <xdr:cNvSpPr txBox="1"/>
      </xdr:nvSpPr>
      <xdr:spPr>
        <a:xfrm rot="-9420000" flipH="1">
          <a:off x="9253220" y="0"/>
          <a:ext cx="402590" cy="27133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121285</xdr:colOff>
      <xdr:row>6</xdr:row>
      <xdr:rowOff>679450</xdr:rowOff>
    </xdr:to>
    <xdr:sp>
      <xdr:nvSpPr>
        <xdr:cNvPr id="80" name="TextBox 1" hidden="1"/>
        <xdr:cNvSpPr txBox="1"/>
      </xdr:nvSpPr>
      <xdr:spPr>
        <a:xfrm rot="-9420000" flipH="1">
          <a:off x="9253220" y="0"/>
          <a:ext cx="402590" cy="274002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533400</xdr:colOff>
      <xdr:row>6</xdr:row>
      <xdr:rowOff>519430</xdr:rowOff>
    </xdr:to>
    <xdr:sp>
      <xdr:nvSpPr>
        <xdr:cNvPr id="81" name="TextBox 1" hidden="1"/>
        <xdr:cNvSpPr txBox="1"/>
      </xdr:nvSpPr>
      <xdr:spPr>
        <a:xfrm rot="-9420000" flipH="1">
          <a:off x="10320020" y="0"/>
          <a:ext cx="40513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121285</xdr:colOff>
      <xdr:row>7</xdr:row>
      <xdr:rowOff>172720</xdr:rowOff>
    </xdr:to>
    <xdr:sp>
      <xdr:nvSpPr>
        <xdr:cNvPr id="82" name="TextBox 1" hidden="1"/>
        <xdr:cNvSpPr txBox="1"/>
      </xdr:nvSpPr>
      <xdr:spPr>
        <a:xfrm rot="-9420000" flipH="1">
          <a:off x="9253220" y="0"/>
          <a:ext cx="402590" cy="299529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533400</xdr:colOff>
      <xdr:row>7</xdr:row>
      <xdr:rowOff>172720</xdr:rowOff>
    </xdr:to>
    <xdr:sp>
      <xdr:nvSpPr>
        <xdr:cNvPr id="84" name="TextBox 1" hidden="1"/>
        <xdr:cNvSpPr txBox="1"/>
      </xdr:nvSpPr>
      <xdr:spPr>
        <a:xfrm rot="-9420000" flipH="1">
          <a:off x="10320020" y="0"/>
          <a:ext cx="405130" cy="299529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533400</xdr:colOff>
      <xdr:row>6</xdr:row>
      <xdr:rowOff>652780</xdr:rowOff>
    </xdr:to>
    <xdr:sp>
      <xdr:nvSpPr>
        <xdr:cNvPr id="91" name="TextBox 1" hidden="1"/>
        <xdr:cNvSpPr txBox="1"/>
      </xdr:nvSpPr>
      <xdr:spPr>
        <a:xfrm rot="-9420000" flipH="1">
          <a:off x="10320020" y="0"/>
          <a:ext cx="405130" cy="27133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0</xdr:row>
      <xdr:rowOff>0</xdr:rowOff>
    </xdr:from>
    <xdr:to>
      <xdr:col>18</xdr:col>
      <xdr:colOff>533400</xdr:colOff>
      <xdr:row>6</xdr:row>
      <xdr:rowOff>652780</xdr:rowOff>
    </xdr:to>
    <xdr:sp>
      <xdr:nvSpPr>
        <xdr:cNvPr id="92" name="TextBox 1" hidden="1"/>
        <xdr:cNvSpPr txBox="1"/>
      </xdr:nvSpPr>
      <xdr:spPr>
        <a:xfrm rot="-9420000" flipH="1">
          <a:off x="11158220" y="0"/>
          <a:ext cx="405130" cy="27133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652780</xdr:rowOff>
    </xdr:to>
    <xdr:sp>
      <xdr:nvSpPr>
        <xdr:cNvPr id="102" name="TextBox 1" hidden="1"/>
        <xdr:cNvSpPr txBox="1"/>
      </xdr:nvSpPr>
      <xdr:spPr>
        <a:xfrm rot="-9420000" flipH="1">
          <a:off x="9253220" y="0"/>
          <a:ext cx="351790" cy="27133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652780</xdr:rowOff>
    </xdr:to>
    <xdr:sp>
      <xdr:nvSpPr>
        <xdr:cNvPr id="103" name="TextBox 1" hidden="1"/>
        <xdr:cNvSpPr txBox="1"/>
      </xdr:nvSpPr>
      <xdr:spPr>
        <a:xfrm rot="-9420000" flipH="1">
          <a:off x="10320020" y="0"/>
          <a:ext cx="351790" cy="27133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0</xdr:row>
      <xdr:rowOff>0</xdr:rowOff>
    </xdr:from>
    <xdr:to>
      <xdr:col>18</xdr:col>
      <xdr:colOff>480060</xdr:colOff>
      <xdr:row>6</xdr:row>
      <xdr:rowOff>652780</xdr:rowOff>
    </xdr:to>
    <xdr:sp>
      <xdr:nvSpPr>
        <xdr:cNvPr id="104" name="TextBox 1" hidden="1"/>
        <xdr:cNvSpPr txBox="1"/>
      </xdr:nvSpPr>
      <xdr:spPr>
        <a:xfrm rot="-9420000" flipH="1">
          <a:off x="11158220" y="0"/>
          <a:ext cx="351790" cy="27133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530860</xdr:colOff>
      <xdr:row>7</xdr:row>
      <xdr:rowOff>172720</xdr:rowOff>
    </xdr:to>
    <xdr:sp>
      <xdr:nvSpPr>
        <xdr:cNvPr id="110" name="TextBox 1" hidden="1"/>
        <xdr:cNvSpPr txBox="1"/>
      </xdr:nvSpPr>
      <xdr:spPr>
        <a:xfrm rot="-9420000" flipH="1">
          <a:off x="10320020" y="0"/>
          <a:ext cx="402590" cy="299529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530860</xdr:colOff>
      <xdr:row>6</xdr:row>
      <xdr:rowOff>652780</xdr:rowOff>
    </xdr:to>
    <xdr:sp>
      <xdr:nvSpPr>
        <xdr:cNvPr id="111" name="TextBox 1" hidden="1"/>
        <xdr:cNvSpPr txBox="1"/>
      </xdr:nvSpPr>
      <xdr:spPr>
        <a:xfrm rot="-9420000" flipH="1">
          <a:off x="10320020" y="0"/>
          <a:ext cx="402590" cy="27133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0</xdr:row>
      <xdr:rowOff>0</xdr:rowOff>
    </xdr:from>
    <xdr:to>
      <xdr:col>18</xdr:col>
      <xdr:colOff>533400</xdr:colOff>
      <xdr:row>7</xdr:row>
      <xdr:rowOff>172720</xdr:rowOff>
    </xdr:to>
    <xdr:sp>
      <xdr:nvSpPr>
        <xdr:cNvPr id="112" name="TextBox 1" hidden="1"/>
        <xdr:cNvSpPr txBox="1"/>
      </xdr:nvSpPr>
      <xdr:spPr>
        <a:xfrm rot="-9420000" flipH="1">
          <a:off x="11158220" y="0"/>
          <a:ext cx="405130" cy="299529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640715</xdr:colOff>
      <xdr:row>2</xdr:row>
      <xdr:rowOff>168910</xdr:rowOff>
    </xdr:to>
    <xdr:sp>
      <xdr:nvSpPr>
        <xdr:cNvPr id="113" name="TextBox 1" hidden="1"/>
        <xdr:cNvSpPr txBox="1"/>
      </xdr:nvSpPr>
      <xdr:spPr>
        <a:xfrm rot="-9420000" flipH="1">
          <a:off x="9253220" y="0"/>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5</xdr:row>
      <xdr:rowOff>719455</xdr:rowOff>
    </xdr:to>
    <xdr:sp>
      <xdr:nvSpPr>
        <xdr:cNvPr id="115" name="TextBox 1" hidden="1"/>
        <xdr:cNvSpPr txBox="1"/>
      </xdr:nvSpPr>
      <xdr:spPr>
        <a:xfrm rot="-9420000" flipH="1">
          <a:off x="9253220" y="0"/>
          <a:ext cx="351790" cy="19037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5</xdr:row>
      <xdr:rowOff>852805</xdr:rowOff>
    </xdr:to>
    <xdr:sp>
      <xdr:nvSpPr>
        <xdr:cNvPr id="116" name="TextBox 1" hidden="1"/>
        <xdr:cNvSpPr txBox="1"/>
      </xdr:nvSpPr>
      <xdr:spPr>
        <a:xfrm rot="-9420000" flipH="1">
          <a:off x="9253220" y="0"/>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176530</xdr:rowOff>
    </xdr:to>
    <xdr:sp>
      <xdr:nvSpPr>
        <xdr:cNvPr id="118" name="TextBox 1" hidden="1"/>
        <xdr:cNvSpPr txBox="1"/>
      </xdr:nvSpPr>
      <xdr:spPr>
        <a:xfrm rot="-9420000" flipH="1">
          <a:off x="9253220" y="0"/>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367030</xdr:rowOff>
    </xdr:to>
    <xdr:sp>
      <xdr:nvSpPr>
        <xdr:cNvPr id="119" name="TextBox 1" hidden="1"/>
        <xdr:cNvSpPr txBox="1"/>
      </xdr:nvSpPr>
      <xdr:spPr>
        <a:xfrm rot="-9420000" flipH="1">
          <a:off x="9253220" y="0"/>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252730</xdr:rowOff>
    </xdr:to>
    <xdr:sp>
      <xdr:nvSpPr>
        <xdr:cNvPr id="125" name="TextBox 1" hidden="1"/>
        <xdr:cNvSpPr txBox="1"/>
      </xdr:nvSpPr>
      <xdr:spPr>
        <a:xfrm rot="-9420000" flipH="1">
          <a:off x="9253220" y="0"/>
          <a:ext cx="351790" cy="23133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0</xdr:row>
      <xdr:rowOff>0</xdr:rowOff>
    </xdr:from>
    <xdr:to>
      <xdr:col>17</xdr:col>
      <xdr:colOff>330200</xdr:colOff>
      <xdr:row>0</xdr:row>
      <xdr:rowOff>6350</xdr:rowOff>
    </xdr:to>
    <xdr:sp>
      <xdr:nvSpPr>
        <xdr:cNvPr id="131" name="TextBox 1" hidden="1"/>
        <xdr:cNvSpPr txBox="1"/>
      </xdr:nvSpPr>
      <xdr:spPr>
        <a:xfrm rot="-9420000" flipH="1">
          <a:off x="9672320" y="0"/>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0</xdr:row>
      <xdr:rowOff>0</xdr:rowOff>
    </xdr:from>
    <xdr:to>
      <xdr:col>17</xdr:col>
      <xdr:colOff>330200</xdr:colOff>
      <xdr:row>0</xdr:row>
      <xdr:rowOff>6350</xdr:rowOff>
    </xdr:to>
    <xdr:sp>
      <xdr:nvSpPr>
        <xdr:cNvPr id="132" name="TextBox 1" hidden="1"/>
        <xdr:cNvSpPr txBox="1"/>
      </xdr:nvSpPr>
      <xdr:spPr>
        <a:xfrm rot="-9420000" flipH="1">
          <a:off x="9662795" y="0"/>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0</xdr:row>
      <xdr:rowOff>0</xdr:rowOff>
    </xdr:from>
    <xdr:to>
      <xdr:col>17</xdr:col>
      <xdr:colOff>330200</xdr:colOff>
      <xdr:row>2</xdr:row>
      <xdr:rowOff>159385</xdr:rowOff>
    </xdr:to>
    <xdr:sp>
      <xdr:nvSpPr>
        <xdr:cNvPr id="133" name="TextBox 1" hidden="1"/>
        <xdr:cNvSpPr txBox="1"/>
      </xdr:nvSpPr>
      <xdr:spPr>
        <a:xfrm rot="-9420000" flipH="1">
          <a:off x="9662795" y="0"/>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0</xdr:row>
      <xdr:rowOff>0</xdr:rowOff>
    </xdr:from>
    <xdr:to>
      <xdr:col>17</xdr:col>
      <xdr:colOff>330200</xdr:colOff>
      <xdr:row>2</xdr:row>
      <xdr:rowOff>168910</xdr:rowOff>
    </xdr:to>
    <xdr:sp>
      <xdr:nvSpPr>
        <xdr:cNvPr id="134" name="TextBox 1" hidden="1"/>
        <xdr:cNvSpPr txBox="1"/>
      </xdr:nvSpPr>
      <xdr:spPr>
        <a:xfrm rot="-9420000" flipH="1">
          <a:off x="9662795" y="0"/>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0</xdr:row>
      <xdr:rowOff>0</xdr:rowOff>
    </xdr:from>
    <xdr:to>
      <xdr:col>17</xdr:col>
      <xdr:colOff>330835</xdr:colOff>
      <xdr:row>0</xdr:row>
      <xdr:rowOff>6350</xdr:rowOff>
    </xdr:to>
    <xdr:sp>
      <xdr:nvSpPr>
        <xdr:cNvPr id="135" name="TextBox 1" hidden="1"/>
        <xdr:cNvSpPr txBox="1"/>
      </xdr:nvSpPr>
      <xdr:spPr>
        <a:xfrm rot="-9420000" flipH="1">
          <a:off x="9662795" y="0"/>
          <a:ext cx="85979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0</xdr:row>
      <xdr:rowOff>0</xdr:rowOff>
    </xdr:from>
    <xdr:to>
      <xdr:col>17</xdr:col>
      <xdr:colOff>321945</xdr:colOff>
      <xdr:row>0</xdr:row>
      <xdr:rowOff>6350</xdr:rowOff>
    </xdr:to>
    <xdr:sp>
      <xdr:nvSpPr>
        <xdr:cNvPr id="136" name="TextBox 1" hidden="1"/>
        <xdr:cNvSpPr txBox="1"/>
      </xdr:nvSpPr>
      <xdr:spPr>
        <a:xfrm rot="-9420000" flipH="1">
          <a:off x="9662795" y="0"/>
          <a:ext cx="85090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309880</xdr:rowOff>
    </xdr:to>
    <xdr:sp>
      <xdr:nvSpPr>
        <xdr:cNvPr id="227" name="TextBox 1" hidden="1"/>
        <xdr:cNvSpPr txBox="1"/>
      </xdr:nvSpPr>
      <xdr:spPr>
        <a:xfrm rot="-9420000" flipH="1">
          <a:off x="9253220" y="0"/>
          <a:ext cx="351790" cy="2370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309880</xdr:rowOff>
    </xdr:to>
    <xdr:sp>
      <xdr:nvSpPr>
        <xdr:cNvPr id="228" name="TextBox 1" hidden="1"/>
        <xdr:cNvSpPr txBox="1"/>
      </xdr:nvSpPr>
      <xdr:spPr>
        <a:xfrm rot="-9420000" flipH="1">
          <a:off x="10320020" y="0"/>
          <a:ext cx="351790" cy="2370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17</xdr:col>
      <xdr:colOff>480060</xdr:colOff>
      <xdr:row>6</xdr:row>
      <xdr:rowOff>367030</xdr:rowOff>
    </xdr:to>
    <xdr:sp>
      <xdr:nvSpPr>
        <xdr:cNvPr id="230" name="TextBox 1" hidden="1"/>
        <xdr:cNvSpPr txBox="1"/>
      </xdr:nvSpPr>
      <xdr:spPr>
        <a:xfrm rot="-9420000" flipH="1">
          <a:off x="10320020" y="0"/>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0</xdr:row>
      <xdr:rowOff>0</xdr:rowOff>
    </xdr:from>
    <xdr:to>
      <xdr:col>16</xdr:col>
      <xdr:colOff>70485</xdr:colOff>
      <xdr:row>6</xdr:row>
      <xdr:rowOff>119380</xdr:rowOff>
    </xdr:to>
    <xdr:sp>
      <xdr:nvSpPr>
        <xdr:cNvPr id="279" name="TextBox 1" hidden="1"/>
        <xdr:cNvSpPr txBox="1"/>
      </xdr:nvSpPr>
      <xdr:spPr>
        <a:xfrm rot="-9420000" flipH="1">
          <a:off x="9253220" y="0"/>
          <a:ext cx="351790" cy="21799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0</xdr:row>
      <xdr:rowOff>0</xdr:rowOff>
    </xdr:from>
    <xdr:to>
      <xdr:col>18</xdr:col>
      <xdr:colOff>149225</xdr:colOff>
      <xdr:row>0</xdr:row>
      <xdr:rowOff>6350</xdr:rowOff>
    </xdr:to>
    <xdr:sp>
      <xdr:nvSpPr>
        <xdr:cNvPr id="310" name="TextBox 1" hidden="1"/>
        <xdr:cNvSpPr txBox="1"/>
      </xdr:nvSpPr>
      <xdr:spPr>
        <a:xfrm rot="-9420000" flipH="1">
          <a:off x="10320020" y="0"/>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28</xdr:row>
      <xdr:rowOff>0</xdr:rowOff>
    </xdr:from>
    <xdr:to>
      <xdr:col>16</xdr:col>
      <xdr:colOff>70485</xdr:colOff>
      <xdr:row>30</xdr:row>
      <xdr:rowOff>128905</xdr:rowOff>
    </xdr:to>
    <xdr:sp>
      <xdr:nvSpPr>
        <xdr:cNvPr id="313" name="TextBox 1" hidden="1"/>
        <xdr:cNvSpPr txBox="1"/>
      </xdr:nvSpPr>
      <xdr:spPr>
        <a:xfrm rot="-9420000" flipH="1">
          <a:off x="9253220" y="221646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28</xdr:row>
      <xdr:rowOff>0</xdr:rowOff>
    </xdr:from>
    <xdr:to>
      <xdr:col>17</xdr:col>
      <xdr:colOff>480060</xdr:colOff>
      <xdr:row>30</xdr:row>
      <xdr:rowOff>128905</xdr:rowOff>
    </xdr:to>
    <xdr:sp>
      <xdr:nvSpPr>
        <xdr:cNvPr id="314" name="TextBox 1" hidden="1"/>
        <xdr:cNvSpPr txBox="1"/>
      </xdr:nvSpPr>
      <xdr:spPr>
        <a:xfrm rot="-9420000" flipH="1">
          <a:off x="10320020" y="221646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28</xdr:row>
      <xdr:rowOff>0</xdr:rowOff>
    </xdr:from>
    <xdr:to>
      <xdr:col>18</xdr:col>
      <xdr:colOff>480060</xdr:colOff>
      <xdr:row>30</xdr:row>
      <xdr:rowOff>128905</xdr:rowOff>
    </xdr:to>
    <xdr:sp>
      <xdr:nvSpPr>
        <xdr:cNvPr id="315" name="TextBox 1" hidden="1"/>
        <xdr:cNvSpPr txBox="1"/>
      </xdr:nvSpPr>
      <xdr:spPr>
        <a:xfrm rot="-9420000" flipH="1">
          <a:off x="11158220" y="221646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37</xdr:row>
      <xdr:rowOff>0</xdr:rowOff>
    </xdr:from>
    <xdr:to>
      <xdr:col>16</xdr:col>
      <xdr:colOff>70485</xdr:colOff>
      <xdr:row>39</xdr:row>
      <xdr:rowOff>319405</xdr:rowOff>
    </xdr:to>
    <xdr:sp>
      <xdr:nvSpPr>
        <xdr:cNvPr id="320" name="TextBox 1" hidden="1"/>
        <xdr:cNvSpPr txBox="1"/>
      </xdr:nvSpPr>
      <xdr:spPr>
        <a:xfrm rot="-9420000" flipH="1">
          <a:off x="9253220" y="3139757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37</xdr:row>
      <xdr:rowOff>0</xdr:rowOff>
    </xdr:from>
    <xdr:to>
      <xdr:col>17</xdr:col>
      <xdr:colOff>480060</xdr:colOff>
      <xdr:row>39</xdr:row>
      <xdr:rowOff>319405</xdr:rowOff>
    </xdr:to>
    <xdr:sp>
      <xdr:nvSpPr>
        <xdr:cNvPr id="321" name="TextBox 1" hidden="1"/>
        <xdr:cNvSpPr txBox="1"/>
      </xdr:nvSpPr>
      <xdr:spPr>
        <a:xfrm rot="-9420000" flipH="1">
          <a:off x="10320020" y="3139757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37</xdr:row>
      <xdr:rowOff>0</xdr:rowOff>
    </xdr:from>
    <xdr:to>
      <xdr:col>18</xdr:col>
      <xdr:colOff>480060</xdr:colOff>
      <xdr:row>39</xdr:row>
      <xdr:rowOff>319405</xdr:rowOff>
    </xdr:to>
    <xdr:sp>
      <xdr:nvSpPr>
        <xdr:cNvPr id="322" name="TextBox 1" hidden="1"/>
        <xdr:cNvSpPr txBox="1"/>
      </xdr:nvSpPr>
      <xdr:spPr>
        <a:xfrm rot="-9420000" flipH="1">
          <a:off x="11158220" y="3139757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37</xdr:row>
      <xdr:rowOff>0</xdr:rowOff>
    </xdr:from>
    <xdr:to>
      <xdr:col>19</xdr:col>
      <xdr:colOff>480060</xdr:colOff>
      <xdr:row>39</xdr:row>
      <xdr:rowOff>319405</xdr:rowOff>
    </xdr:to>
    <xdr:sp>
      <xdr:nvSpPr>
        <xdr:cNvPr id="323" name="TextBox 1" hidden="1"/>
        <xdr:cNvSpPr txBox="1"/>
      </xdr:nvSpPr>
      <xdr:spPr>
        <a:xfrm rot="-9420000" flipH="1">
          <a:off x="12386945" y="3139757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37</xdr:row>
      <xdr:rowOff>0</xdr:rowOff>
    </xdr:from>
    <xdr:to>
      <xdr:col>21</xdr:col>
      <xdr:colOff>146685</xdr:colOff>
      <xdr:row>39</xdr:row>
      <xdr:rowOff>319405</xdr:rowOff>
    </xdr:to>
    <xdr:sp>
      <xdr:nvSpPr>
        <xdr:cNvPr id="324" name="TextBox 1" hidden="1"/>
        <xdr:cNvSpPr txBox="1"/>
      </xdr:nvSpPr>
      <xdr:spPr>
        <a:xfrm rot="-9420000" flipH="1">
          <a:off x="13339445" y="3139757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18</xdr:col>
      <xdr:colOff>128243</xdr:colOff>
      <xdr:row>31</xdr:row>
      <xdr:rowOff>162073</xdr:rowOff>
    </xdr:from>
    <xdr:to>
      <xdr:col>18</xdr:col>
      <xdr:colOff>479880</xdr:colOff>
      <xdr:row>31</xdr:row>
      <xdr:rowOff>685800</xdr:rowOff>
    </xdr:to>
    <xdr:sp>
      <xdr:nvSpPr>
        <xdr:cNvPr id="325" name=" " hidden="1"/>
        <xdr:cNvSpPr txBox="1"/>
      </xdr:nvSpPr>
      <xdr:spPr>
        <a:xfrm rot="12180000" flipH="1">
          <a:off x="11157585" y="25234900"/>
          <a:ext cx="35179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21</xdr:col>
      <xdr:colOff>128270</xdr:colOff>
      <xdr:row>37</xdr:row>
      <xdr:rowOff>0</xdr:rowOff>
    </xdr:from>
    <xdr:to>
      <xdr:col>21</xdr:col>
      <xdr:colOff>480060</xdr:colOff>
      <xdr:row>39</xdr:row>
      <xdr:rowOff>319405</xdr:rowOff>
    </xdr:to>
    <xdr:sp>
      <xdr:nvSpPr>
        <xdr:cNvPr id="326" name="TextBox 1" hidden="1"/>
        <xdr:cNvSpPr txBox="1"/>
      </xdr:nvSpPr>
      <xdr:spPr>
        <a:xfrm rot="-9420000" flipH="1">
          <a:off x="13672820" y="3139757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37</xdr:row>
      <xdr:rowOff>0</xdr:rowOff>
    </xdr:from>
    <xdr:to>
      <xdr:col>22</xdr:col>
      <xdr:colOff>480060</xdr:colOff>
      <xdr:row>39</xdr:row>
      <xdr:rowOff>319405</xdr:rowOff>
    </xdr:to>
    <xdr:sp>
      <xdr:nvSpPr>
        <xdr:cNvPr id="327" name="TextBox 1" hidden="1"/>
        <xdr:cNvSpPr txBox="1"/>
      </xdr:nvSpPr>
      <xdr:spPr>
        <a:xfrm rot="-9420000" flipH="1">
          <a:off x="14234795" y="3139757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20</xdr:col>
      <xdr:colOff>128243</xdr:colOff>
      <xdr:row>31</xdr:row>
      <xdr:rowOff>162073</xdr:rowOff>
    </xdr:from>
    <xdr:to>
      <xdr:col>20</xdr:col>
      <xdr:colOff>479880</xdr:colOff>
      <xdr:row>31</xdr:row>
      <xdr:rowOff>685800</xdr:rowOff>
    </xdr:to>
    <xdr:sp>
      <xdr:nvSpPr>
        <xdr:cNvPr id="328" name=" " hidden="1"/>
        <xdr:cNvSpPr txBox="1"/>
      </xdr:nvSpPr>
      <xdr:spPr>
        <a:xfrm rot="12180000" flipH="1">
          <a:off x="13338810" y="25234900"/>
          <a:ext cx="2057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38</xdr:row>
      <xdr:rowOff>0</xdr:rowOff>
    </xdr:from>
    <xdr:to>
      <xdr:col>16</xdr:col>
      <xdr:colOff>70485</xdr:colOff>
      <xdr:row>39</xdr:row>
      <xdr:rowOff>757555</xdr:rowOff>
    </xdr:to>
    <xdr:sp>
      <xdr:nvSpPr>
        <xdr:cNvPr id="329" name="TextBox 1" hidden="1"/>
        <xdr:cNvSpPr txBox="1"/>
      </xdr:nvSpPr>
      <xdr:spPr>
        <a:xfrm rot="-9420000" flipH="1">
          <a:off x="9253220" y="3235007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38</xdr:row>
      <xdr:rowOff>0</xdr:rowOff>
    </xdr:from>
    <xdr:to>
      <xdr:col>17</xdr:col>
      <xdr:colOff>480060</xdr:colOff>
      <xdr:row>39</xdr:row>
      <xdr:rowOff>757555</xdr:rowOff>
    </xdr:to>
    <xdr:sp>
      <xdr:nvSpPr>
        <xdr:cNvPr id="330" name="TextBox 1" hidden="1"/>
        <xdr:cNvSpPr txBox="1"/>
      </xdr:nvSpPr>
      <xdr:spPr>
        <a:xfrm rot="-9420000" flipH="1">
          <a:off x="10320020" y="3235007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38</xdr:row>
      <xdr:rowOff>0</xdr:rowOff>
    </xdr:from>
    <xdr:to>
      <xdr:col>18</xdr:col>
      <xdr:colOff>480060</xdr:colOff>
      <xdr:row>39</xdr:row>
      <xdr:rowOff>757555</xdr:rowOff>
    </xdr:to>
    <xdr:sp>
      <xdr:nvSpPr>
        <xdr:cNvPr id="331" name="TextBox 1" hidden="1"/>
        <xdr:cNvSpPr txBox="1"/>
      </xdr:nvSpPr>
      <xdr:spPr>
        <a:xfrm rot="-9420000" flipH="1">
          <a:off x="11158220" y="3235007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38</xdr:row>
      <xdr:rowOff>0</xdr:rowOff>
    </xdr:from>
    <xdr:to>
      <xdr:col>19</xdr:col>
      <xdr:colOff>480060</xdr:colOff>
      <xdr:row>39</xdr:row>
      <xdr:rowOff>757555</xdr:rowOff>
    </xdr:to>
    <xdr:sp>
      <xdr:nvSpPr>
        <xdr:cNvPr id="332" name="TextBox 1" hidden="1"/>
        <xdr:cNvSpPr txBox="1"/>
      </xdr:nvSpPr>
      <xdr:spPr>
        <a:xfrm rot="-9420000" flipH="1">
          <a:off x="12386945" y="3235007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38</xdr:row>
      <xdr:rowOff>0</xdr:rowOff>
    </xdr:from>
    <xdr:to>
      <xdr:col>21</xdr:col>
      <xdr:colOff>146685</xdr:colOff>
      <xdr:row>39</xdr:row>
      <xdr:rowOff>757555</xdr:rowOff>
    </xdr:to>
    <xdr:sp>
      <xdr:nvSpPr>
        <xdr:cNvPr id="333" name="TextBox 1" hidden="1"/>
        <xdr:cNvSpPr txBox="1"/>
      </xdr:nvSpPr>
      <xdr:spPr>
        <a:xfrm rot="-9420000" flipH="1">
          <a:off x="13339445" y="3235007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38</xdr:row>
      <xdr:rowOff>0</xdr:rowOff>
    </xdr:from>
    <xdr:to>
      <xdr:col>21</xdr:col>
      <xdr:colOff>480060</xdr:colOff>
      <xdr:row>39</xdr:row>
      <xdr:rowOff>757555</xdr:rowOff>
    </xdr:to>
    <xdr:sp>
      <xdr:nvSpPr>
        <xdr:cNvPr id="334" name="TextBox 1" hidden="1"/>
        <xdr:cNvSpPr txBox="1"/>
      </xdr:nvSpPr>
      <xdr:spPr>
        <a:xfrm rot="-9420000" flipH="1">
          <a:off x="13672820" y="3235007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38</xdr:row>
      <xdr:rowOff>0</xdr:rowOff>
    </xdr:from>
    <xdr:to>
      <xdr:col>22</xdr:col>
      <xdr:colOff>480060</xdr:colOff>
      <xdr:row>39</xdr:row>
      <xdr:rowOff>757555</xdr:rowOff>
    </xdr:to>
    <xdr:sp>
      <xdr:nvSpPr>
        <xdr:cNvPr id="335" name="TextBox 1" hidden="1"/>
        <xdr:cNvSpPr txBox="1"/>
      </xdr:nvSpPr>
      <xdr:spPr>
        <a:xfrm rot="-9420000" flipH="1">
          <a:off x="14234795" y="3235007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46</xdr:row>
      <xdr:rowOff>0</xdr:rowOff>
    </xdr:from>
    <xdr:to>
      <xdr:col>31</xdr:col>
      <xdr:colOff>277495</xdr:colOff>
      <xdr:row>46</xdr:row>
      <xdr:rowOff>635635</xdr:rowOff>
    </xdr:to>
    <xdr:sp>
      <xdr:nvSpPr>
        <xdr:cNvPr id="336" name="TextBox 1" hidden="1"/>
        <xdr:cNvSpPr txBox="1"/>
      </xdr:nvSpPr>
      <xdr:spPr>
        <a:xfrm rot="-9420000" flipH="1">
          <a:off x="19063970"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46</xdr:row>
      <xdr:rowOff>0</xdr:rowOff>
    </xdr:from>
    <xdr:to>
      <xdr:col>31</xdr:col>
      <xdr:colOff>277495</xdr:colOff>
      <xdr:row>46</xdr:row>
      <xdr:rowOff>6350</xdr:rowOff>
    </xdr:to>
    <xdr:sp>
      <xdr:nvSpPr>
        <xdr:cNvPr id="337" name="TextBox 1" hidden="1"/>
        <xdr:cNvSpPr txBox="1"/>
      </xdr:nvSpPr>
      <xdr:spPr>
        <a:xfrm rot="-9420000" flipH="1">
          <a:off x="19063970"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46</xdr:row>
      <xdr:rowOff>0</xdr:rowOff>
    </xdr:from>
    <xdr:to>
      <xdr:col>16</xdr:col>
      <xdr:colOff>639445</xdr:colOff>
      <xdr:row>46</xdr:row>
      <xdr:rowOff>635635</xdr:rowOff>
    </xdr:to>
    <xdr:sp>
      <xdr:nvSpPr>
        <xdr:cNvPr id="338" name="TextBox 1" hidden="1"/>
        <xdr:cNvSpPr txBox="1"/>
      </xdr:nvSpPr>
      <xdr:spPr>
        <a:xfrm rot="-9420000" flipH="1">
          <a:off x="9253220"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46</xdr:row>
      <xdr:rowOff>0</xdr:rowOff>
    </xdr:from>
    <xdr:to>
      <xdr:col>16</xdr:col>
      <xdr:colOff>639445</xdr:colOff>
      <xdr:row>46</xdr:row>
      <xdr:rowOff>6350</xdr:rowOff>
    </xdr:to>
    <xdr:sp>
      <xdr:nvSpPr>
        <xdr:cNvPr id="339" name="TextBox 1" hidden="1"/>
        <xdr:cNvSpPr txBox="1"/>
      </xdr:nvSpPr>
      <xdr:spPr>
        <a:xfrm rot="-9420000" flipH="1">
          <a:off x="9253220"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39</xdr:row>
      <xdr:rowOff>0</xdr:rowOff>
    </xdr:from>
    <xdr:to>
      <xdr:col>16</xdr:col>
      <xdr:colOff>640715</xdr:colOff>
      <xdr:row>39</xdr:row>
      <xdr:rowOff>6350</xdr:rowOff>
    </xdr:to>
    <xdr:sp>
      <xdr:nvSpPr>
        <xdr:cNvPr id="340" name="TextBox 1" hidden="1"/>
        <xdr:cNvSpPr txBox="1"/>
      </xdr:nvSpPr>
      <xdr:spPr>
        <a:xfrm rot="-9420000" flipH="1">
          <a:off x="9253220" y="332009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46</xdr:row>
      <xdr:rowOff>0</xdr:rowOff>
    </xdr:from>
    <xdr:to>
      <xdr:col>35</xdr:col>
      <xdr:colOff>125095</xdr:colOff>
      <xdr:row>46</xdr:row>
      <xdr:rowOff>635635</xdr:rowOff>
    </xdr:to>
    <xdr:sp>
      <xdr:nvSpPr>
        <xdr:cNvPr id="341" name="TextBox 1" hidden="1"/>
        <xdr:cNvSpPr txBox="1"/>
      </xdr:nvSpPr>
      <xdr:spPr>
        <a:xfrm rot="-9420000" flipH="1">
          <a:off x="20597495"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46</xdr:row>
      <xdr:rowOff>0</xdr:rowOff>
    </xdr:from>
    <xdr:to>
      <xdr:col>35</xdr:col>
      <xdr:colOff>125095</xdr:colOff>
      <xdr:row>46</xdr:row>
      <xdr:rowOff>6350</xdr:rowOff>
    </xdr:to>
    <xdr:sp>
      <xdr:nvSpPr>
        <xdr:cNvPr id="342" name="TextBox 1" hidden="1"/>
        <xdr:cNvSpPr txBox="1"/>
      </xdr:nvSpPr>
      <xdr:spPr>
        <a:xfrm rot="-9420000" flipH="1">
          <a:off x="20597495"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46</xdr:row>
      <xdr:rowOff>0</xdr:rowOff>
    </xdr:from>
    <xdr:to>
      <xdr:col>22</xdr:col>
      <xdr:colOff>153670</xdr:colOff>
      <xdr:row>46</xdr:row>
      <xdr:rowOff>635635</xdr:rowOff>
    </xdr:to>
    <xdr:sp>
      <xdr:nvSpPr>
        <xdr:cNvPr id="343" name="TextBox 1" hidden="1"/>
        <xdr:cNvSpPr txBox="1"/>
      </xdr:nvSpPr>
      <xdr:spPr>
        <a:xfrm rot="-9420000" flipH="1">
          <a:off x="13339445"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46</xdr:row>
      <xdr:rowOff>0</xdr:rowOff>
    </xdr:from>
    <xdr:to>
      <xdr:col>22</xdr:col>
      <xdr:colOff>153670</xdr:colOff>
      <xdr:row>46</xdr:row>
      <xdr:rowOff>6350</xdr:rowOff>
    </xdr:to>
    <xdr:sp>
      <xdr:nvSpPr>
        <xdr:cNvPr id="344" name="TextBox 1" hidden="1"/>
        <xdr:cNvSpPr txBox="1"/>
      </xdr:nvSpPr>
      <xdr:spPr>
        <a:xfrm rot="-9420000" flipH="1">
          <a:off x="13339445"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46</xdr:row>
      <xdr:rowOff>0</xdr:rowOff>
    </xdr:from>
    <xdr:to>
      <xdr:col>34</xdr:col>
      <xdr:colOff>277495</xdr:colOff>
      <xdr:row>46</xdr:row>
      <xdr:rowOff>635635</xdr:rowOff>
    </xdr:to>
    <xdr:sp>
      <xdr:nvSpPr>
        <xdr:cNvPr id="349" name="TextBox 1" hidden="1"/>
        <xdr:cNvSpPr txBox="1"/>
      </xdr:nvSpPr>
      <xdr:spPr>
        <a:xfrm rot="-9420000" flipH="1">
          <a:off x="20273645"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46</xdr:row>
      <xdr:rowOff>0</xdr:rowOff>
    </xdr:from>
    <xdr:to>
      <xdr:col>34</xdr:col>
      <xdr:colOff>277495</xdr:colOff>
      <xdr:row>46</xdr:row>
      <xdr:rowOff>6350</xdr:rowOff>
    </xdr:to>
    <xdr:sp>
      <xdr:nvSpPr>
        <xdr:cNvPr id="350" name="TextBox 1" hidden="1"/>
        <xdr:cNvSpPr txBox="1"/>
      </xdr:nvSpPr>
      <xdr:spPr>
        <a:xfrm rot="-9420000" flipH="1">
          <a:off x="20273645"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46</xdr:row>
      <xdr:rowOff>0</xdr:rowOff>
    </xdr:from>
    <xdr:to>
      <xdr:col>20</xdr:col>
      <xdr:colOff>96520</xdr:colOff>
      <xdr:row>46</xdr:row>
      <xdr:rowOff>635635</xdr:rowOff>
    </xdr:to>
    <xdr:sp>
      <xdr:nvSpPr>
        <xdr:cNvPr id="351" name="TextBox 1" hidden="1"/>
        <xdr:cNvSpPr txBox="1"/>
      </xdr:nvSpPr>
      <xdr:spPr>
        <a:xfrm rot="-9420000" flipH="1">
          <a:off x="12386945"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46</xdr:row>
      <xdr:rowOff>0</xdr:rowOff>
    </xdr:from>
    <xdr:to>
      <xdr:col>20</xdr:col>
      <xdr:colOff>96520</xdr:colOff>
      <xdr:row>46</xdr:row>
      <xdr:rowOff>6350</xdr:rowOff>
    </xdr:to>
    <xdr:sp>
      <xdr:nvSpPr>
        <xdr:cNvPr id="352" name="TextBox 1" hidden="1"/>
        <xdr:cNvSpPr txBox="1"/>
      </xdr:nvSpPr>
      <xdr:spPr>
        <a:xfrm rot="-9420000" flipH="1">
          <a:off x="12386945"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46</xdr:row>
      <xdr:rowOff>0</xdr:rowOff>
    </xdr:from>
    <xdr:to>
      <xdr:col>30</xdr:col>
      <xdr:colOff>277495</xdr:colOff>
      <xdr:row>46</xdr:row>
      <xdr:rowOff>635635</xdr:rowOff>
    </xdr:to>
    <xdr:sp>
      <xdr:nvSpPr>
        <xdr:cNvPr id="353" name="TextBox 1" hidden="1"/>
        <xdr:cNvSpPr txBox="1"/>
      </xdr:nvSpPr>
      <xdr:spPr>
        <a:xfrm rot="-9420000" flipH="1">
          <a:off x="18740120"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46</xdr:row>
      <xdr:rowOff>0</xdr:rowOff>
    </xdr:from>
    <xdr:to>
      <xdr:col>30</xdr:col>
      <xdr:colOff>277495</xdr:colOff>
      <xdr:row>46</xdr:row>
      <xdr:rowOff>6350</xdr:rowOff>
    </xdr:to>
    <xdr:sp>
      <xdr:nvSpPr>
        <xdr:cNvPr id="354" name="TextBox 1" hidden="1"/>
        <xdr:cNvSpPr txBox="1"/>
      </xdr:nvSpPr>
      <xdr:spPr>
        <a:xfrm rot="-9420000" flipH="1">
          <a:off x="18740120"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xdr:row>
      <xdr:rowOff>0</xdr:rowOff>
    </xdr:from>
    <xdr:to>
      <xdr:col>16</xdr:col>
      <xdr:colOff>229870</xdr:colOff>
      <xdr:row>46</xdr:row>
      <xdr:rowOff>635635</xdr:rowOff>
    </xdr:to>
    <xdr:sp>
      <xdr:nvSpPr>
        <xdr:cNvPr id="355" name="TextBox 1" hidden="1"/>
        <xdr:cNvSpPr txBox="1"/>
      </xdr:nvSpPr>
      <xdr:spPr>
        <a:xfrm rot="-9420000" flipH="1">
          <a:off x="8843645"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xdr:row>
      <xdr:rowOff>0</xdr:rowOff>
    </xdr:from>
    <xdr:to>
      <xdr:col>16</xdr:col>
      <xdr:colOff>229870</xdr:colOff>
      <xdr:row>46</xdr:row>
      <xdr:rowOff>6350</xdr:rowOff>
    </xdr:to>
    <xdr:sp>
      <xdr:nvSpPr>
        <xdr:cNvPr id="356" name="TextBox 1" hidden="1"/>
        <xdr:cNvSpPr txBox="1"/>
      </xdr:nvSpPr>
      <xdr:spPr>
        <a:xfrm rot="-9420000" flipH="1">
          <a:off x="8843645"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46</xdr:row>
      <xdr:rowOff>0</xdr:rowOff>
    </xdr:from>
    <xdr:to>
      <xdr:col>13</xdr:col>
      <xdr:colOff>591820</xdr:colOff>
      <xdr:row>46</xdr:row>
      <xdr:rowOff>635635</xdr:rowOff>
    </xdr:to>
    <xdr:sp>
      <xdr:nvSpPr>
        <xdr:cNvPr id="357" name="TextBox 1" hidden="1"/>
        <xdr:cNvSpPr txBox="1"/>
      </xdr:nvSpPr>
      <xdr:spPr>
        <a:xfrm rot="-9420000" flipH="1">
          <a:off x="6748145" y="39716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46</xdr:row>
      <xdr:rowOff>0</xdr:rowOff>
    </xdr:from>
    <xdr:to>
      <xdr:col>13</xdr:col>
      <xdr:colOff>591820</xdr:colOff>
      <xdr:row>46</xdr:row>
      <xdr:rowOff>6350</xdr:rowOff>
    </xdr:to>
    <xdr:sp>
      <xdr:nvSpPr>
        <xdr:cNvPr id="358" name="TextBox 1" hidden="1"/>
        <xdr:cNvSpPr txBox="1"/>
      </xdr:nvSpPr>
      <xdr:spPr>
        <a:xfrm rot="-9420000" flipH="1">
          <a:off x="6748145" y="39716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48</xdr:row>
      <xdr:rowOff>0</xdr:rowOff>
    </xdr:from>
    <xdr:to>
      <xdr:col>13</xdr:col>
      <xdr:colOff>22860</xdr:colOff>
      <xdr:row>50</xdr:row>
      <xdr:rowOff>205105</xdr:rowOff>
    </xdr:to>
    <xdr:sp>
      <xdr:nvSpPr>
        <xdr:cNvPr id="359" name="TextBox 1" hidden="1"/>
        <xdr:cNvSpPr txBox="1"/>
      </xdr:nvSpPr>
      <xdr:spPr>
        <a:xfrm rot="-9420000" flipH="1">
          <a:off x="6748145"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48</xdr:row>
      <xdr:rowOff>0</xdr:rowOff>
    </xdr:from>
    <xdr:to>
      <xdr:col>13</xdr:col>
      <xdr:colOff>480060</xdr:colOff>
      <xdr:row>50</xdr:row>
      <xdr:rowOff>205105</xdr:rowOff>
    </xdr:to>
    <xdr:sp>
      <xdr:nvSpPr>
        <xdr:cNvPr id="360" name="TextBox 1" hidden="1"/>
        <xdr:cNvSpPr txBox="1"/>
      </xdr:nvSpPr>
      <xdr:spPr>
        <a:xfrm rot="-9420000" flipH="1">
          <a:off x="7205345"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48</xdr:row>
      <xdr:rowOff>0</xdr:rowOff>
    </xdr:from>
    <xdr:to>
      <xdr:col>15</xdr:col>
      <xdr:colOff>70485</xdr:colOff>
      <xdr:row>50</xdr:row>
      <xdr:rowOff>205105</xdr:rowOff>
    </xdr:to>
    <xdr:sp>
      <xdr:nvSpPr>
        <xdr:cNvPr id="361" name="TextBox 1" hidden="1"/>
        <xdr:cNvSpPr txBox="1"/>
      </xdr:nvSpPr>
      <xdr:spPr>
        <a:xfrm rot="-9420000" flipH="1">
          <a:off x="8843645"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48</xdr:row>
      <xdr:rowOff>0</xdr:rowOff>
    </xdr:from>
    <xdr:to>
      <xdr:col>19</xdr:col>
      <xdr:colOff>480060</xdr:colOff>
      <xdr:row>50</xdr:row>
      <xdr:rowOff>205105</xdr:rowOff>
    </xdr:to>
    <xdr:sp>
      <xdr:nvSpPr>
        <xdr:cNvPr id="365" name="TextBox 1" hidden="1"/>
        <xdr:cNvSpPr txBox="1"/>
      </xdr:nvSpPr>
      <xdr:spPr>
        <a:xfrm rot="-9420000" flipH="1">
          <a:off x="12386945"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49</xdr:row>
      <xdr:rowOff>0</xdr:rowOff>
    </xdr:from>
    <xdr:to>
      <xdr:col>13</xdr:col>
      <xdr:colOff>22860</xdr:colOff>
      <xdr:row>51</xdr:row>
      <xdr:rowOff>290830</xdr:rowOff>
    </xdr:to>
    <xdr:sp>
      <xdr:nvSpPr>
        <xdr:cNvPr id="366" name="TextBox 1" hidden="1"/>
        <xdr:cNvSpPr txBox="1"/>
      </xdr:nvSpPr>
      <xdr:spPr>
        <a:xfrm rot="-9420000" flipH="1">
          <a:off x="6748145"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49</xdr:row>
      <xdr:rowOff>0</xdr:rowOff>
    </xdr:from>
    <xdr:to>
      <xdr:col>13</xdr:col>
      <xdr:colOff>480060</xdr:colOff>
      <xdr:row>51</xdr:row>
      <xdr:rowOff>290830</xdr:rowOff>
    </xdr:to>
    <xdr:sp>
      <xdr:nvSpPr>
        <xdr:cNvPr id="367" name="TextBox 1" hidden="1"/>
        <xdr:cNvSpPr txBox="1"/>
      </xdr:nvSpPr>
      <xdr:spPr>
        <a:xfrm rot="-9420000" flipH="1">
          <a:off x="7205345"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49</xdr:row>
      <xdr:rowOff>0</xdr:rowOff>
    </xdr:from>
    <xdr:to>
      <xdr:col>15</xdr:col>
      <xdr:colOff>70485</xdr:colOff>
      <xdr:row>51</xdr:row>
      <xdr:rowOff>290830</xdr:rowOff>
    </xdr:to>
    <xdr:sp>
      <xdr:nvSpPr>
        <xdr:cNvPr id="368" name="TextBox 1" hidden="1"/>
        <xdr:cNvSpPr txBox="1"/>
      </xdr:nvSpPr>
      <xdr:spPr>
        <a:xfrm rot="-9420000" flipH="1">
          <a:off x="8843645"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48</xdr:row>
      <xdr:rowOff>0</xdr:rowOff>
    </xdr:from>
    <xdr:to>
      <xdr:col>21</xdr:col>
      <xdr:colOff>146685</xdr:colOff>
      <xdr:row>50</xdr:row>
      <xdr:rowOff>205105</xdr:rowOff>
    </xdr:to>
    <xdr:sp>
      <xdr:nvSpPr>
        <xdr:cNvPr id="369" name="TextBox 1" hidden="1"/>
        <xdr:cNvSpPr txBox="1"/>
      </xdr:nvSpPr>
      <xdr:spPr>
        <a:xfrm rot="-9420000" flipH="1">
          <a:off x="13339445"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49</xdr:row>
      <xdr:rowOff>0</xdr:rowOff>
    </xdr:from>
    <xdr:to>
      <xdr:col>16</xdr:col>
      <xdr:colOff>70485</xdr:colOff>
      <xdr:row>51</xdr:row>
      <xdr:rowOff>290830</xdr:rowOff>
    </xdr:to>
    <xdr:sp>
      <xdr:nvSpPr>
        <xdr:cNvPr id="370" name="TextBox 1" hidden="1"/>
        <xdr:cNvSpPr txBox="1"/>
      </xdr:nvSpPr>
      <xdr:spPr>
        <a:xfrm rot="-9420000" flipH="1">
          <a:off x="9253220"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49</xdr:row>
      <xdr:rowOff>0</xdr:rowOff>
    </xdr:from>
    <xdr:to>
      <xdr:col>17</xdr:col>
      <xdr:colOff>480060</xdr:colOff>
      <xdr:row>51</xdr:row>
      <xdr:rowOff>290830</xdr:rowOff>
    </xdr:to>
    <xdr:sp>
      <xdr:nvSpPr>
        <xdr:cNvPr id="371" name="TextBox 1" hidden="1"/>
        <xdr:cNvSpPr txBox="1"/>
      </xdr:nvSpPr>
      <xdr:spPr>
        <a:xfrm rot="-9420000" flipH="1">
          <a:off x="10320020"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49</xdr:row>
      <xdr:rowOff>0</xdr:rowOff>
    </xdr:from>
    <xdr:to>
      <xdr:col>18</xdr:col>
      <xdr:colOff>480060</xdr:colOff>
      <xdr:row>51</xdr:row>
      <xdr:rowOff>290830</xdr:rowOff>
    </xdr:to>
    <xdr:sp>
      <xdr:nvSpPr>
        <xdr:cNvPr id="372" name="TextBox 1" hidden="1"/>
        <xdr:cNvSpPr txBox="1"/>
      </xdr:nvSpPr>
      <xdr:spPr>
        <a:xfrm rot="-9420000" flipH="1">
          <a:off x="11158220"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49</xdr:row>
      <xdr:rowOff>0</xdr:rowOff>
    </xdr:from>
    <xdr:to>
      <xdr:col>19</xdr:col>
      <xdr:colOff>480060</xdr:colOff>
      <xdr:row>51</xdr:row>
      <xdr:rowOff>290830</xdr:rowOff>
    </xdr:to>
    <xdr:sp>
      <xdr:nvSpPr>
        <xdr:cNvPr id="373" name="TextBox 1" hidden="1"/>
        <xdr:cNvSpPr txBox="1"/>
      </xdr:nvSpPr>
      <xdr:spPr>
        <a:xfrm rot="-9420000" flipH="1">
          <a:off x="12386945"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49</xdr:row>
      <xdr:rowOff>0</xdr:rowOff>
    </xdr:from>
    <xdr:to>
      <xdr:col>21</xdr:col>
      <xdr:colOff>146685</xdr:colOff>
      <xdr:row>51</xdr:row>
      <xdr:rowOff>290830</xdr:rowOff>
    </xdr:to>
    <xdr:sp>
      <xdr:nvSpPr>
        <xdr:cNvPr id="374" name="TextBox 1" hidden="1"/>
        <xdr:cNvSpPr txBox="1"/>
      </xdr:nvSpPr>
      <xdr:spPr>
        <a:xfrm rot="-9420000" flipH="1">
          <a:off x="13339445"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48</xdr:row>
      <xdr:rowOff>0</xdr:rowOff>
    </xdr:from>
    <xdr:to>
      <xdr:col>21</xdr:col>
      <xdr:colOff>480060</xdr:colOff>
      <xdr:row>50</xdr:row>
      <xdr:rowOff>205105</xdr:rowOff>
    </xdr:to>
    <xdr:sp>
      <xdr:nvSpPr>
        <xdr:cNvPr id="377" name="TextBox 1" hidden="1"/>
        <xdr:cNvSpPr txBox="1"/>
      </xdr:nvSpPr>
      <xdr:spPr>
        <a:xfrm rot="-9420000" flipH="1">
          <a:off x="13672820"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48</xdr:row>
      <xdr:rowOff>0</xdr:rowOff>
    </xdr:from>
    <xdr:to>
      <xdr:col>22</xdr:col>
      <xdr:colOff>480060</xdr:colOff>
      <xdr:row>50</xdr:row>
      <xdr:rowOff>205105</xdr:rowOff>
    </xdr:to>
    <xdr:sp>
      <xdr:nvSpPr>
        <xdr:cNvPr id="378" name="TextBox 1" hidden="1"/>
        <xdr:cNvSpPr txBox="1"/>
      </xdr:nvSpPr>
      <xdr:spPr>
        <a:xfrm rot="-9420000" flipH="1">
          <a:off x="14234795"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49</xdr:row>
      <xdr:rowOff>0</xdr:rowOff>
    </xdr:from>
    <xdr:to>
      <xdr:col>21</xdr:col>
      <xdr:colOff>480060</xdr:colOff>
      <xdr:row>51</xdr:row>
      <xdr:rowOff>290830</xdr:rowOff>
    </xdr:to>
    <xdr:sp>
      <xdr:nvSpPr>
        <xdr:cNvPr id="379" name="TextBox 1" hidden="1"/>
        <xdr:cNvSpPr txBox="1"/>
      </xdr:nvSpPr>
      <xdr:spPr>
        <a:xfrm rot="-9420000" flipH="1">
          <a:off x="13672820"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49</xdr:row>
      <xdr:rowOff>0</xdr:rowOff>
    </xdr:from>
    <xdr:to>
      <xdr:col>22</xdr:col>
      <xdr:colOff>480060</xdr:colOff>
      <xdr:row>51</xdr:row>
      <xdr:rowOff>290830</xdr:rowOff>
    </xdr:to>
    <xdr:sp>
      <xdr:nvSpPr>
        <xdr:cNvPr id="380" name="TextBox 1" hidden="1"/>
        <xdr:cNvSpPr txBox="1"/>
      </xdr:nvSpPr>
      <xdr:spPr>
        <a:xfrm rot="-9420000" flipH="1">
          <a:off x="14234795"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48</xdr:row>
      <xdr:rowOff>0</xdr:rowOff>
    </xdr:from>
    <xdr:to>
      <xdr:col>24</xdr:col>
      <xdr:colOff>127635</xdr:colOff>
      <xdr:row>50</xdr:row>
      <xdr:rowOff>205105</xdr:rowOff>
    </xdr:to>
    <xdr:sp>
      <xdr:nvSpPr>
        <xdr:cNvPr id="383" name="TextBox 1" hidden="1"/>
        <xdr:cNvSpPr txBox="1"/>
      </xdr:nvSpPr>
      <xdr:spPr>
        <a:xfrm rot="-9420000" flipH="1">
          <a:off x="14844395" y="4162107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49</xdr:row>
      <xdr:rowOff>0</xdr:rowOff>
    </xdr:from>
    <xdr:to>
      <xdr:col>24</xdr:col>
      <xdr:colOff>127635</xdr:colOff>
      <xdr:row>51</xdr:row>
      <xdr:rowOff>290830</xdr:rowOff>
    </xdr:to>
    <xdr:sp>
      <xdr:nvSpPr>
        <xdr:cNvPr id="384" name="TextBox 1" hidden="1"/>
        <xdr:cNvSpPr txBox="1"/>
      </xdr:nvSpPr>
      <xdr:spPr>
        <a:xfrm rot="-9420000" flipH="1">
          <a:off x="14844395" y="4264977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119</xdr:row>
      <xdr:rowOff>0</xdr:rowOff>
    </xdr:from>
    <xdr:to>
      <xdr:col>16</xdr:col>
      <xdr:colOff>70485</xdr:colOff>
      <xdr:row>121</xdr:row>
      <xdr:rowOff>249555</xdr:rowOff>
    </xdr:to>
    <xdr:sp>
      <xdr:nvSpPr>
        <xdr:cNvPr id="385" name="TextBox 1" hidden="1"/>
        <xdr:cNvSpPr txBox="1"/>
      </xdr:nvSpPr>
      <xdr:spPr>
        <a:xfrm rot="-9420000" flipH="1">
          <a:off x="9253220" y="107622975"/>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119</xdr:row>
      <xdr:rowOff>0</xdr:rowOff>
    </xdr:from>
    <xdr:to>
      <xdr:col>17</xdr:col>
      <xdr:colOff>480060</xdr:colOff>
      <xdr:row>121</xdr:row>
      <xdr:rowOff>249555</xdr:rowOff>
    </xdr:to>
    <xdr:sp>
      <xdr:nvSpPr>
        <xdr:cNvPr id="386" name="TextBox 1" hidden="1"/>
        <xdr:cNvSpPr txBox="1"/>
      </xdr:nvSpPr>
      <xdr:spPr>
        <a:xfrm rot="-9420000" flipH="1">
          <a:off x="10320020" y="107622975"/>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119</xdr:row>
      <xdr:rowOff>0</xdr:rowOff>
    </xdr:from>
    <xdr:to>
      <xdr:col>16</xdr:col>
      <xdr:colOff>70485</xdr:colOff>
      <xdr:row>121</xdr:row>
      <xdr:rowOff>440055</xdr:rowOff>
    </xdr:to>
    <xdr:sp>
      <xdr:nvSpPr>
        <xdr:cNvPr id="387" name="TextBox 1" hidden="1"/>
        <xdr:cNvSpPr txBox="1"/>
      </xdr:nvSpPr>
      <xdr:spPr>
        <a:xfrm rot="-9420000" flipH="1">
          <a:off x="9253220" y="107622975"/>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119</xdr:row>
      <xdr:rowOff>0</xdr:rowOff>
    </xdr:from>
    <xdr:to>
      <xdr:col>17</xdr:col>
      <xdr:colOff>480060</xdr:colOff>
      <xdr:row>121</xdr:row>
      <xdr:rowOff>440055</xdr:rowOff>
    </xdr:to>
    <xdr:sp>
      <xdr:nvSpPr>
        <xdr:cNvPr id="388" name="TextBox 1" hidden="1"/>
        <xdr:cNvSpPr txBox="1"/>
      </xdr:nvSpPr>
      <xdr:spPr>
        <a:xfrm rot="-9420000" flipH="1">
          <a:off x="10320020" y="107622975"/>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119</xdr:row>
      <xdr:rowOff>0</xdr:rowOff>
    </xdr:from>
    <xdr:to>
      <xdr:col>17</xdr:col>
      <xdr:colOff>480060</xdr:colOff>
      <xdr:row>121</xdr:row>
      <xdr:rowOff>459105</xdr:rowOff>
    </xdr:to>
    <xdr:sp>
      <xdr:nvSpPr>
        <xdr:cNvPr id="389" name="TextBox 1" hidden="1"/>
        <xdr:cNvSpPr txBox="1"/>
      </xdr:nvSpPr>
      <xdr:spPr>
        <a:xfrm rot="-9420000" flipH="1">
          <a:off x="10320020" y="107622975"/>
          <a:ext cx="351790" cy="23133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187</xdr:row>
      <xdr:rowOff>0</xdr:rowOff>
    </xdr:from>
    <xdr:to>
      <xdr:col>16</xdr:col>
      <xdr:colOff>121285</xdr:colOff>
      <xdr:row>189</xdr:row>
      <xdr:rowOff>80645</xdr:rowOff>
    </xdr:to>
    <xdr:sp>
      <xdr:nvSpPr>
        <xdr:cNvPr id="390" name="TextBox 1" hidden="1"/>
        <xdr:cNvSpPr txBox="1"/>
      </xdr:nvSpPr>
      <xdr:spPr>
        <a:xfrm rot="-9420000" flipH="1">
          <a:off x="9253220" y="17953037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187</xdr:row>
      <xdr:rowOff>0</xdr:rowOff>
    </xdr:from>
    <xdr:to>
      <xdr:col>16</xdr:col>
      <xdr:colOff>121285</xdr:colOff>
      <xdr:row>188</xdr:row>
      <xdr:rowOff>1189355</xdr:rowOff>
    </xdr:to>
    <xdr:sp>
      <xdr:nvSpPr>
        <xdr:cNvPr id="391" name="TextBox 1" hidden="1"/>
        <xdr:cNvSpPr txBox="1"/>
      </xdr:nvSpPr>
      <xdr:spPr>
        <a:xfrm rot="-9420000" flipH="1">
          <a:off x="9253220" y="1795303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187</xdr:row>
      <xdr:rowOff>0</xdr:rowOff>
    </xdr:from>
    <xdr:to>
      <xdr:col>16</xdr:col>
      <xdr:colOff>121285</xdr:colOff>
      <xdr:row>189</xdr:row>
      <xdr:rowOff>92075</xdr:rowOff>
    </xdr:to>
    <xdr:sp>
      <xdr:nvSpPr>
        <xdr:cNvPr id="392" name="TextBox 1" hidden="1"/>
        <xdr:cNvSpPr txBox="1"/>
      </xdr:nvSpPr>
      <xdr:spPr>
        <a:xfrm rot="-9420000" flipH="1">
          <a:off x="9253220" y="179530375"/>
          <a:ext cx="402590" cy="260667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187</xdr:row>
      <xdr:rowOff>0</xdr:rowOff>
    </xdr:from>
    <xdr:to>
      <xdr:col>17</xdr:col>
      <xdr:colOff>533400</xdr:colOff>
      <xdr:row>188</xdr:row>
      <xdr:rowOff>1189355</xdr:rowOff>
    </xdr:to>
    <xdr:sp>
      <xdr:nvSpPr>
        <xdr:cNvPr id="393" name="TextBox 1" hidden="1"/>
        <xdr:cNvSpPr txBox="1"/>
      </xdr:nvSpPr>
      <xdr:spPr>
        <a:xfrm rot="-9420000" flipH="1">
          <a:off x="10320020" y="17953037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188</xdr:row>
      <xdr:rowOff>0</xdr:rowOff>
    </xdr:from>
    <xdr:to>
      <xdr:col>16</xdr:col>
      <xdr:colOff>121285</xdr:colOff>
      <xdr:row>190</xdr:row>
      <xdr:rowOff>347345</xdr:rowOff>
    </xdr:to>
    <xdr:sp>
      <xdr:nvSpPr>
        <xdr:cNvPr id="394" name="TextBox 1" hidden="1"/>
        <xdr:cNvSpPr txBox="1"/>
      </xdr:nvSpPr>
      <xdr:spPr>
        <a:xfrm rot="-9420000" flipH="1">
          <a:off x="9253220" y="180787675"/>
          <a:ext cx="40259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188</xdr:row>
      <xdr:rowOff>0</xdr:rowOff>
    </xdr:from>
    <xdr:to>
      <xdr:col>16</xdr:col>
      <xdr:colOff>121285</xdr:colOff>
      <xdr:row>190</xdr:row>
      <xdr:rowOff>65405</xdr:rowOff>
    </xdr:to>
    <xdr:sp>
      <xdr:nvSpPr>
        <xdr:cNvPr id="395" name="TextBox 1" hidden="1"/>
        <xdr:cNvSpPr txBox="1"/>
      </xdr:nvSpPr>
      <xdr:spPr>
        <a:xfrm rot="-9420000" flipH="1">
          <a:off x="9253220" y="180787675"/>
          <a:ext cx="4025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188</xdr:row>
      <xdr:rowOff>0</xdr:rowOff>
    </xdr:from>
    <xdr:to>
      <xdr:col>17</xdr:col>
      <xdr:colOff>533400</xdr:colOff>
      <xdr:row>190</xdr:row>
      <xdr:rowOff>347345</xdr:rowOff>
    </xdr:to>
    <xdr:sp>
      <xdr:nvSpPr>
        <xdr:cNvPr id="396" name="TextBox 1" hidden="1"/>
        <xdr:cNvSpPr txBox="1"/>
      </xdr:nvSpPr>
      <xdr:spPr>
        <a:xfrm rot="-9420000" flipH="1">
          <a:off x="10320020" y="180787675"/>
          <a:ext cx="40513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186</xdr:row>
      <xdr:rowOff>160734</xdr:rowOff>
    </xdr:from>
    <xdr:to>
      <xdr:col>15</xdr:col>
      <xdr:colOff>479880</xdr:colOff>
      <xdr:row>186</xdr:row>
      <xdr:rowOff>1200150</xdr:rowOff>
    </xdr:to>
    <xdr:sp>
      <xdr:nvSpPr>
        <xdr:cNvPr id="406" name=" " hidden="1"/>
        <xdr:cNvSpPr txBox="1"/>
      </xdr:nvSpPr>
      <xdr:spPr>
        <a:xfrm rot="12180000" flipH="1">
          <a:off x="9252585" y="178433730"/>
          <a:ext cx="281940" cy="1039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18</xdr:col>
      <xdr:colOff>128270</xdr:colOff>
      <xdr:row>188</xdr:row>
      <xdr:rowOff>0</xdr:rowOff>
    </xdr:from>
    <xdr:to>
      <xdr:col>18</xdr:col>
      <xdr:colOff>533400</xdr:colOff>
      <xdr:row>189</xdr:row>
      <xdr:rowOff>1189355</xdr:rowOff>
    </xdr:to>
    <xdr:sp>
      <xdr:nvSpPr>
        <xdr:cNvPr id="409" name="TextBox 1" hidden="1"/>
        <xdr:cNvSpPr txBox="1"/>
      </xdr:nvSpPr>
      <xdr:spPr>
        <a:xfrm rot="-9420000" flipH="1">
          <a:off x="11158220" y="18078767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17</xdr:col>
      <xdr:colOff>128124</xdr:colOff>
      <xdr:row>189</xdr:row>
      <xdr:rowOff>0</xdr:rowOff>
    </xdr:from>
    <xdr:to>
      <xdr:col>17</xdr:col>
      <xdr:colOff>479686</xdr:colOff>
      <xdr:row>190</xdr:row>
      <xdr:rowOff>666750</xdr:rowOff>
    </xdr:to>
    <xdr:sp>
      <xdr:nvSpPr>
        <xdr:cNvPr id="412" name=" " hidden="1"/>
        <xdr:cNvSpPr txBox="1"/>
      </xdr:nvSpPr>
      <xdr:spPr>
        <a:xfrm rot="12180000" flipH="1">
          <a:off x="10319385" y="182044975"/>
          <a:ext cx="351790" cy="1924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18</xdr:col>
      <xdr:colOff>128124</xdr:colOff>
      <xdr:row>189</xdr:row>
      <xdr:rowOff>0</xdr:rowOff>
    </xdr:from>
    <xdr:to>
      <xdr:col>18</xdr:col>
      <xdr:colOff>479686</xdr:colOff>
      <xdr:row>190</xdr:row>
      <xdr:rowOff>666750</xdr:rowOff>
    </xdr:to>
    <xdr:sp>
      <xdr:nvSpPr>
        <xdr:cNvPr id="413" name=" " hidden="1"/>
        <xdr:cNvSpPr txBox="1"/>
      </xdr:nvSpPr>
      <xdr:spPr>
        <a:xfrm rot="12180000" flipH="1">
          <a:off x="11157585" y="182044975"/>
          <a:ext cx="351790" cy="1924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187</xdr:row>
      <xdr:rowOff>0</xdr:rowOff>
    </xdr:from>
    <xdr:to>
      <xdr:col>16</xdr:col>
      <xdr:colOff>70485</xdr:colOff>
      <xdr:row>188</xdr:row>
      <xdr:rowOff>1189355</xdr:rowOff>
    </xdr:to>
    <xdr:sp>
      <xdr:nvSpPr>
        <xdr:cNvPr id="422" name="TextBox 1" hidden="1"/>
        <xdr:cNvSpPr txBox="1"/>
      </xdr:nvSpPr>
      <xdr:spPr>
        <a:xfrm rot="-9420000" flipH="1">
          <a:off x="9253220" y="1795303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187</xdr:row>
      <xdr:rowOff>0</xdr:rowOff>
    </xdr:from>
    <xdr:to>
      <xdr:col>17</xdr:col>
      <xdr:colOff>480060</xdr:colOff>
      <xdr:row>188</xdr:row>
      <xdr:rowOff>1189355</xdr:rowOff>
    </xdr:to>
    <xdr:sp>
      <xdr:nvSpPr>
        <xdr:cNvPr id="423" name="TextBox 1" hidden="1"/>
        <xdr:cNvSpPr txBox="1"/>
      </xdr:nvSpPr>
      <xdr:spPr>
        <a:xfrm rot="-9420000" flipH="1">
          <a:off x="10320020" y="1795303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187</xdr:row>
      <xdr:rowOff>0</xdr:rowOff>
    </xdr:from>
    <xdr:to>
      <xdr:col>18</xdr:col>
      <xdr:colOff>480060</xdr:colOff>
      <xdr:row>188</xdr:row>
      <xdr:rowOff>1189355</xdr:rowOff>
    </xdr:to>
    <xdr:sp>
      <xdr:nvSpPr>
        <xdr:cNvPr id="424" name="TextBox 1" hidden="1"/>
        <xdr:cNvSpPr txBox="1"/>
      </xdr:nvSpPr>
      <xdr:spPr>
        <a:xfrm rot="-9420000" flipH="1">
          <a:off x="11158220" y="1795303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187</xdr:row>
      <xdr:rowOff>171450</xdr:rowOff>
    </xdr:from>
    <xdr:to>
      <xdr:col>16</xdr:col>
      <xdr:colOff>70485</xdr:colOff>
      <xdr:row>189</xdr:row>
      <xdr:rowOff>236855</xdr:rowOff>
    </xdr:to>
    <xdr:sp>
      <xdr:nvSpPr>
        <xdr:cNvPr id="425" name="TextBox 1" hidden="1"/>
        <xdr:cNvSpPr txBox="1"/>
      </xdr:nvSpPr>
      <xdr:spPr>
        <a:xfrm rot="-9420000" flipH="1">
          <a:off x="9253220" y="1797018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188</xdr:row>
      <xdr:rowOff>0</xdr:rowOff>
    </xdr:from>
    <xdr:to>
      <xdr:col>17</xdr:col>
      <xdr:colOff>480060</xdr:colOff>
      <xdr:row>190</xdr:row>
      <xdr:rowOff>65405</xdr:rowOff>
    </xdr:to>
    <xdr:sp>
      <xdr:nvSpPr>
        <xdr:cNvPr id="428" name="TextBox 1" hidden="1"/>
        <xdr:cNvSpPr txBox="1"/>
      </xdr:nvSpPr>
      <xdr:spPr>
        <a:xfrm rot="-9420000" flipH="1">
          <a:off x="10320020" y="18078767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188</xdr:row>
      <xdr:rowOff>0</xdr:rowOff>
    </xdr:from>
    <xdr:to>
      <xdr:col>18</xdr:col>
      <xdr:colOff>480060</xdr:colOff>
      <xdr:row>190</xdr:row>
      <xdr:rowOff>65405</xdr:rowOff>
    </xdr:to>
    <xdr:sp>
      <xdr:nvSpPr>
        <xdr:cNvPr id="429" name="TextBox 1" hidden="1"/>
        <xdr:cNvSpPr txBox="1"/>
      </xdr:nvSpPr>
      <xdr:spPr>
        <a:xfrm rot="-9420000" flipH="1">
          <a:off x="11158220" y="18078767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188</xdr:row>
      <xdr:rowOff>0</xdr:rowOff>
    </xdr:from>
    <xdr:to>
      <xdr:col>17</xdr:col>
      <xdr:colOff>530860</xdr:colOff>
      <xdr:row>190</xdr:row>
      <xdr:rowOff>347345</xdr:rowOff>
    </xdr:to>
    <xdr:sp>
      <xdr:nvSpPr>
        <xdr:cNvPr id="430" name="TextBox 1" hidden="1"/>
        <xdr:cNvSpPr txBox="1"/>
      </xdr:nvSpPr>
      <xdr:spPr>
        <a:xfrm rot="-9420000" flipH="1">
          <a:off x="10320020" y="180787675"/>
          <a:ext cx="40259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188</xdr:row>
      <xdr:rowOff>0</xdr:rowOff>
    </xdr:from>
    <xdr:to>
      <xdr:col>17</xdr:col>
      <xdr:colOff>530860</xdr:colOff>
      <xdr:row>190</xdr:row>
      <xdr:rowOff>65405</xdr:rowOff>
    </xdr:to>
    <xdr:sp>
      <xdr:nvSpPr>
        <xdr:cNvPr id="431" name="TextBox 1" hidden="1"/>
        <xdr:cNvSpPr txBox="1"/>
      </xdr:nvSpPr>
      <xdr:spPr>
        <a:xfrm rot="-9420000" flipH="1">
          <a:off x="10320020" y="180787675"/>
          <a:ext cx="4025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188</xdr:row>
      <xdr:rowOff>0</xdr:rowOff>
    </xdr:from>
    <xdr:to>
      <xdr:col>18</xdr:col>
      <xdr:colOff>533400</xdr:colOff>
      <xdr:row>190</xdr:row>
      <xdr:rowOff>347345</xdr:rowOff>
    </xdr:to>
    <xdr:sp>
      <xdr:nvSpPr>
        <xdr:cNvPr id="432" name="TextBox 1" hidden="1"/>
        <xdr:cNvSpPr txBox="1"/>
      </xdr:nvSpPr>
      <xdr:spPr>
        <a:xfrm rot="-9420000" flipH="1">
          <a:off x="11158220" y="180787675"/>
          <a:ext cx="40513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119</xdr:row>
      <xdr:rowOff>0</xdr:rowOff>
    </xdr:from>
    <xdr:to>
      <xdr:col>16</xdr:col>
      <xdr:colOff>640715</xdr:colOff>
      <xdr:row>119</xdr:row>
      <xdr:rowOff>635635</xdr:rowOff>
    </xdr:to>
    <xdr:sp>
      <xdr:nvSpPr>
        <xdr:cNvPr id="433" name="TextBox 1" hidden="1"/>
        <xdr:cNvSpPr txBox="1"/>
      </xdr:nvSpPr>
      <xdr:spPr>
        <a:xfrm rot="-9420000" flipH="1">
          <a:off x="9253220" y="1076229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119</xdr:row>
      <xdr:rowOff>0</xdr:rowOff>
    </xdr:from>
    <xdr:to>
      <xdr:col>16</xdr:col>
      <xdr:colOff>640715</xdr:colOff>
      <xdr:row>119</xdr:row>
      <xdr:rowOff>6350</xdr:rowOff>
    </xdr:to>
    <xdr:sp>
      <xdr:nvSpPr>
        <xdr:cNvPr id="434" name="TextBox 1" hidden="1"/>
        <xdr:cNvSpPr txBox="1"/>
      </xdr:nvSpPr>
      <xdr:spPr>
        <a:xfrm rot="-9420000" flipH="1">
          <a:off x="9253220" y="1076229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217</xdr:row>
      <xdr:rowOff>171450</xdr:rowOff>
    </xdr:from>
    <xdr:to>
      <xdr:col>16</xdr:col>
      <xdr:colOff>70485</xdr:colOff>
      <xdr:row>219</xdr:row>
      <xdr:rowOff>405130</xdr:rowOff>
    </xdr:to>
    <xdr:sp>
      <xdr:nvSpPr>
        <xdr:cNvPr id="435" name="TextBox 1" hidden="1"/>
        <xdr:cNvSpPr txBox="1"/>
      </xdr:nvSpPr>
      <xdr:spPr>
        <a:xfrm rot="-9420000" flipH="1">
          <a:off x="9253220" y="2097119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231</xdr:row>
      <xdr:rowOff>171450</xdr:rowOff>
    </xdr:from>
    <xdr:to>
      <xdr:col>16</xdr:col>
      <xdr:colOff>70485</xdr:colOff>
      <xdr:row>233</xdr:row>
      <xdr:rowOff>671830</xdr:rowOff>
    </xdr:to>
    <xdr:sp>
      <xdr:nvSpPr>
        <xdr:cNvPr id="436" name="TextBox 1" hidden="1"/>
        <xdr:cNvSpPr txBox="1"/>
      </xdr:nvSpPr>
      <xdr:spPr>
        <a:xfrm rot="-9420000" flipH="1">
          <a:off x="9253220" y="2210530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234</xdr:row>
      <xdr:rowOff>0</xdr:rowOff>
    </xdr:from>
    <xdr:to>
      <xdr:col>16</xdr:col>
      <xdr:colOff>70485</xdr:colOff>
      <xdr:row>237</xdr:row>
      <xdr:rowOff>601980</xdr:rowOff>
    </xdr:to>
    <xdr:sp>
      <xdr:nvSpPr>
        <xdr:cNvPr id="437" name="TextBox 1" hidden="1"/>
        <xdr:cNvSpPr txBox="1"/>
      </xdr:nvSpPr>
      <xdr:spPr>
        <a:xfrm rot="-9420000" flipH="1">
          <a:off x="9253220" y="2237390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235</xdr:row>
      <xdr:rowOff>171450</xdr:rowOff>
    </xdr:from>
    <xdr:to>
      <xdr:col>16</xdr:col>
      <xdr:colOff>70485</xdr:colOff>
      <xdr:row>239</xdr:row>
      <xdr:rowOff>27305</xdr:rowOff>
    </xdr:to>
    <xdr:sp>
      <xdr:nvSpPr>
        <xdr:cNvPr id="438" name="TextBox 1" hidden="1"/>
        <xdr:cNvSpPr txBox="1"/>
      </xdr:nvSpPr>
      <xdr:spPr>
        <a:xfrm rot="-9420000" flipH="1">
          <a:off x="9253220" y="2241772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236</xdr:row>
      <xdr:rowOff>171450</xdr:rowOff>
    </xdr:from>
    <xdr:to>
      <xdr:col>16</xdr:col>
      <xdr:colOff>70485</xdr:colOff>
      <xdr:row>239</xdr:row>
      <xdr:rowOff>1094105</xdr:rowOff>
    </xdr:to>
    <xdr:sp>
      <xdr:nvSpPr>
        <xdr:cNvPr id="439" name="TextBox 1" hidden="1"/>
        <xdr:cNvSpPr txBox="1"/>
      </xdr:nvSpPr>
      <xdr:spPr>
        <a:xfrm rot="-9420000" flipH="1">
          <a:off x="9253220" y="2250535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240</xdr:row>
      <xdr:rowOff>171450</xdr:rowOff>
    </xdr:from>
    <xdr:to>
      <xdr:col>16</xdr:col>
      <xdr:colOff>70485</xdr:colOff>
      <xdr:row>243</xdr:row>
      <xdr:rowOff>300355</xdr:rowOff>
    </xdr:to>
    <xdr:sp>
      <xdr:nvSpPr>
        <xdr:cNvPr id="440" name="TextBox 1" hidden="1"/>
        <xdr:cNvSpPr txBox="1"/>
      </xdr:nvSpPr>
      <xdr:spPr>
        <a:xfrm rot="-9420000" flipH="1">
          <a:off x="9253220" y="22787927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242</xdr:row>
      <xdr:rowOff>171450</xdr:rowOff>
    </xdr:from>
    <xdr:to>
      <xdr:col>16</xdr:col>
      <xdr:colOff>70485</xdr:colOff>
      <xdr:row>244</xdr:row>
      <xdr:rowOff>354330</xdr:rowOff>
    </xdr:to>
    <xdr:sp>
      <xdr:nvSpPr>
        <xdr:cNvPr id="441" name="TextBox 1" hidden="1"/>
        <xdr:cNvSpPr txBox="1"/>
      </xdr:nvSpPr>
      <xdr:spPr>
        <a:xfrm rot="-9420000" flipH="1">
          <a:off x="9253220" y="2290603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217</xdr:row>
      <xdr:rowOff>171450</xdr:rowOff>
    </xdr:from>
    <xdr:to>
      <xdr:col>16</xdr:col>
      <xdr:colOff>70485</xdr:colOff>
      <xdr:row>219</xdr:row>
      <xdr:rowOff>814705</xdr:rowOff>
    </xdr:to>
    <xdr:sp>
      <xdr:nvSpPr>
        <xdr:cNvPr id="445" name="TextBox 1" hidden="1"/>
        <xdr:cNvSpPr txBox="1"/>
      </xdr:nvSpPr>
      <xdr:spPr>
        <a:xfrm rot="-9420000" flipH="1">
          <a:off x="9253220" y="209711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232</xdr:row>
      <xdr:rowOff>171450</xdr:rowOff>
    </xdr:from>
    <xdr:to>
      <xdr:col>16</xdr:col>
      <xdr:colOff>70485</xdr:colOff>
      <xdr:row>235</xdr:row>
      <xdr:rowOff>332105</xdr:rowOff>
    </xdr:to>
    <xdr:sp>
      <xdr:nvSpPr>
        <xdr:cNvPr id="446" name="TextBox 1" hidden="1"/>
        <xdr:cNvSpPr txBox="1"/>
      </xdr:nvSpPr>
      <xdr:spPr>
        <a:xfrm rot="-9420000" flipH="1">
          <a:off x="9253220" y="2218912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240</xdr:row>
      <xdr:rowOff>0</xdr:rowOff>
    </xdr:from>
    <xdr:to>
      <xdr:col>16</xdr:col>
      <xdr:colOff>70485</xdr:colOff>
      <xdr:row>243</xdr:row>
      <xdr:rowOff>338455</xdr:rowOff>
    </xdr:to>
    <xdr:sp>
      <xdr:nvSpPr>
        <xdr:cNvPr id="447" name="TextBox 1" hidden="1"/>
        <xdr:cNvSpPr txBox="1"/>
      </xdr:nvSpPr>
      <xdr:spPr>
        <a:xfrm rot="-9420000" flipH="1">
          <a:off x="9253220" y="2277078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112</xdr:row>
      <xdr:rowOff>0</xdr:rowOff>
    </xdr:from>
    <xdr:to>
      <xdr:col>17</xdr:col>
      <xdr:colOff>330200</xdr:colOff>
      <xdr:row>112</xdr:row>
      <xdr:rowOff>6350</xdr:rowOff>
    </xdr:to>
    <xdr:sp>
      <xdr:nvSpPr>
        <xdr:cNvPr id="451" name="TextBox 1" hidden="1"/>
        <xdr:cNvSpPr txBox="1"/>
      </xdr:nvSpPr>
      <xdr:spPr>
        <a:xfrm rot="-9420000" flipH="1">
          <a:off x="9672320" y="10113327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186</xdr:row>
      <xdr:rowOff>0</xdr:rowOff>
    </xdr:from>
    <xdr:to>
      <xdr:col>17</xdr:col>
      <xdr:colOff>330200</xdr:colOff>
      <xdr:row>186</xdr:row>
      <xdr:rowOff>6350</xdr:rowOff>
    </xdr:to>
    <xdr:sp>
      <xdr:nvSpPr>
        <xdr:cNvPr id="452" name="TextBox 1" hidden="1"/>
        <xdr:cNvSpPr txBox="1"/>
      </xdr:nvSpPr>
      <xdr:spPr>
        <a:xfrm rot="-9420000" flipH="1">
          <a:off x="9662795" y="17827307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161</xdr:row>
      <xdr:rowOff>0</xdr:rowOff>
    </xdr:from>
    <xdr:to>
      <xdr:col>17</xdr:col>
      <xdr:colOff>330200</xdr:colOff>
      <xdr:row>161</xdr:row>
      <xdr:rowOff>626110</xdr:rowOff>
    </xdr:to>
    <xdr:sp>
      <xdr:nvSpPr>
        <xdr:cNvPr id="453" name="TextBox 1" hidden="1"/>
        <xdr:cNvSpPr txBox="1"/>
      </xdr:nvSpPr>
      <xdr:spPr>
        <a:xfrm rot="-9420000" flipH="1">
          <a:off x="9662795" y="14972347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161</xdr:row>
      <xdr:rowOff>0</xdr:rowOff>
    </xdr:from>
    <xdr:to>
      <xdr:col>17</xdr:col>
      <xdr:colOff>330200</xdr:colOff>
      <xdr:row>161</xdr:row>
      <xdr:rowOff>635635</xdr:rowOff>
    </xdr:to>
    <xdr:sp>
      <xdr:nvSpPr>
        <xdr:cNvPr id="454" name="TextBox 1" hidden="1"/>
        <xdr:cNvSpPr txBox="1"/>
      </xdr:nvSpPr>
      <xdr:spPr>
        <a:xfrm rot="-9420000" flipH="1">
          <a:off x="9662795" y="14972347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246</xdr:row>
      <xdr:rowOff>0</xdr:rowOff>
    </xdr:from>
    <xdr:to>
      <xdr:col>17</xdr:col>
      <xdr:colOff>330835</xdr:colOff>
      <xdr:row>246</xdr:row>
      <xdr:rowOff>6350</xdr:rowOff>
    </xdr:to>
    <xdr:sp>
      <xdr:nvSpPr>
        <xdr:cNvPr id="455" name="TextBox 1" hidden="1"/>
        <xdr:cNvSpPr txBox="1"/>
      </xdr:nvSpPr>
      <xdr:spPr>
        <a:xfrm rot="-9420000" flipH="1">
          <a:off x="9662795" y="232597325"/>
          <a:ext cx="85979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246</xdr:row>
      <xdr:rowOff>0</xdr:rowOff>
    </xdr:from>
    <xdr:to>
      <xdr:col>17</xdr:col>
      <xdr:colOff>321945</xdr:colOff>
      <xdr:row>246</xdr:row>
      <xdr:rowOff>6350</xdr:rowOff>
    </xdr:to>
    <xdr:sp>
      <xdr:nvSpPr>
        <xdr:cNvPr id="456" name="TextBox 1" hidden="1"/>
        <xdr:cNvSpPr txBox="1"/>
      </xdr:nvSpPr>
      <xdr:spPr>
        <a:xfrm rot="-9420000" flipH="1">
          <a:off x="9662795" y="232597325"/>
          <a:ext cx="85090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269</xdr:row>
      <xdr:rowOff>0</xdr:rowOff>
    </xdr:from>
    <xdr:to>
      <xdr:col>17</xdr:col>
      <xdr:colOff>330200</xdr:colOff>
      <xdr:row>269</xdr:row>
      <xdr:rowOff>6350</xdr:rowOff>
    </xdr:to>
    <xdr:sp>
      <xdr:nvSpPr>
        <xdr:cNvPr id="457" name="TextBox 1" hidden="1"/>
        <xdr:cNvSpPr txBox="1"/>
      </xdr:nvSpPr>
      <xdr:spPr>
        <a:xfrm rot="-9420000" flipH="1">
          <a:off x="9662795" y="253247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257</xdr:row>
      <xdr:rowOff>0</xdr:rowOff>
    </xdr:from>
    <xdr:to>
      <xdr:col>17</xdr:col>
      <xdr:colOff>330200</xdr:colOff>
      <xdr:row>257</xdr:row>
      <xdr:rowOff>6350</xdr:rowOff>
    </xdr:to>
    <xdr:sp>
      <xdr:nvSpPr>
        <xdr:cNvPr id="458" name="TextBox 1" hidden="1"/>
        <xdr:cNvSpPr txBox="1"/>
      </xdr:nvSpPr>
      <xdr:spPr>
        <a:xfrm rot="-9420000" flipH="1">
          <a:off x="9662795" y="2427954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161</xdr:row>
      <xdr:rowOff>0</xdr:rowOff>
    </xdr:from>
    <xdr:to>
      <xdr:col>17</xdr:col>
      <xdr:colOff>330200</xdr:colOff>
      <xdr:row>161</xdr:row>
      <xdr:rowOff>6350</xdr:rowOff>
    </xdr:to>
    <xdr:sp>
      <xdr:nvSpPr>
        <xdr:cNvPr id="460" name="TextBox 1" hidden="1"/>
        <xdr:cNvSpPr txBox="1"/>
      </xdr:nvSpPr>
      <xdr:spPr>
        <a:xfrm rot="-9420000" flipH="1">
          <a:off x="9662795" y="14972347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228</xdr:row>
      <xdr:rowOff>0</xdr:rowOff>
    </xdr:from>
    <xdr:to>
      <xdr:col>17</xdr:col>
      <xdr:colOff>330200</xdr:colOff>
      <xdr:row>229</xdr:row>
      <xdr:rowOff>92710</xdr:rowOff>
    </xdr:to>
    <xdr:sp>
      <xdr:nvSpPr>
        <xdr:cNvPr id="465" name="TextBox 1" hidden="1"/>
        <xdr:cNvSpPr txBox="1"/>
      </xdr:nvSpPr>
      <xdr:spPr>
        <a:xfrm rot="-9420000" flipH="1">
          <a:off x="9662795" y="21849397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228</xdr:row>
      <xdr:rowOff>0</xdr:rowOff>
    </xdr:from>
    <xdr:to>
      <xdr:col>17</xdr:col>
      <xdr:colOff>330200</xdr:colOff>
      <xdr:row>229</xdr:row>
      <xdr:rowOff>102235</xdr:rowOff>
    </xdr:to>
    <xdr:sp>
      <xdr:nvSpPr>
        <xdr:cNvPr id="467" name="TextBox 1" hidden="1"/>
        <xdr:cNvSpPr txBox="1"/>
      </xdr:nvSpPr>
      <xdr:spPr>
        <a:xfrm rot="-9420000" flipH="1">
          <a:off x="9662795" y="21849397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251</xdr:row>
      <xdr:rowOff>0</xdr:rowOff>
    </xdr:from>
    <xdr:to>
      <xdr:col>17</xdr:col>
      <xdr:colOff>330200</xdr:colOff>
      <xdr:row>251</xdr:row>
      <xdr:rowOff>6350</xdr:rowOff>
    </xdr:to>
    <xdr:sp>
      <xdr:nvSpPr>
        <xdr:cNvPr id="471" name="TextBox 1" hidden="1"/>
        <xdr:cNvSpPr txBox="1"/>
      </xdr:nvSpPr>
      <xdr:spPr>
        <a:xfrm rot="-9420000" flipH="1">
          <a:off x="9672320" y="23723282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193</xdr:row>
      <xdr:rowOff>0</xdr:rowOff>
    </xdr:from>
    <xdr:to>
      <xdr:col>15</xdr:col>
      <xdr:colOff>70485</xdr:colOff>
      <xdr:row>194</xdr:row>
      <xdr:rowOff>1189355</xdr:rowOff>
    </xdr:to>
    <xdr:sp>
      <xdr:nvSpPr>
        <xdr:cNvPr id="480" name="TextBox 1" hidden="1"/>
        <xdr:cNvSpPr txBox="1"/>
      </xdr:nvSpPr>
      <xdr:spPr>
        <a:xfrm rot="-9420000" flipH="1">
          <a:off x="8843645" y="1870741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193</xdr:row>
      <xdr:rowOff>0</xdr:rowOff>
    </xdr:from>
    <xdr:to>
      <xdr:col>16</xdr:col>
      <xdr:colOff>480060</xdr:colOff>
      <xdr:row>194</xdr:row>
      <xdr:rowOff>1189355</xdr:rowOff>
    </xdr:to>
    <xdr:sp>
      <xdr:nvSpPr>
        <xdr:cNvPr id="481" name="TextBox 1" hidden="1"/>
        <xdr:cNvSpPr txBox="1"/>
      </xdr:nvSpPr>
      <xdr:spPr>
        <a:xfrm rot="-9420000" flipH="1">
          <a:off x="9662795" y="1870741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233</xdr:row>
      <xdr:rowOff>171450</xdr:rowOff>
    </xdr:from>
    <xdr:to>
      <xdr:col>16</xdr:col>
      <xdr:colOff>70485</xdr:colOff>
      <xdr:row>235</xdr:row>
      <xdr:rowOff>621030</xdr:rowOff>
    </xdr:to>
    <xdr:sp>
      <xdr:nvSpPr>
        <xdr:cNvPr id="483" name="TextBox 1" hidden="1"/>
        <xdr:cNvSpPr txBox="1"/>
      </xdr:nvSpPr>
      <xdr:spPr>
        <a:xfrm rot="-9420000" flipH="1">
          <a:off x="9253220" y="2225897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233</xdr:row>
      <xdr:rowOff>0</xdr:rowOff>
    </xdr:from>
    <xdr:to>
      <xdr:col>17</xdr:col>
      <xdr:colOff>330200</xdr:colOff>
      <xdr:row>233</xdr:row>
      <xdr:rowOff>6350</xdr:rowOff>
    </xdr:to>
    <xdr:sp>
      <xdr:nvSpPr>
        <xdr:cNvPr id="484" name="TextBox 1" hidden="1"/>
        <xdr:cNvSpPr txBox="1"/>
      </xdr:nvSpPr>
      <xdr:spPr>
        <a:xfrm rot="-9420000" flipH="1">
          <a:off x="9662795" y="22241827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233</xdr:row>
      <xdr:rowOff>0</xdr:rowOff>
    </xdr:from>
    <xdr:to>
      <xdr:col>17</xdr:col>
      <xdr:colOff>330200</xdr:colOff>
      <xdr:row>233</xdr:row>
      <xdr:rowOff>6350</xdr:rowOff>
    </xdr:to>
    <xdr:sp>
      <xdr:nvSpPr>
        <xdr:cNvPr id="485" name="TextBox 1" hidden="1"/>
        <xdr:cNvSpPr txBox="1"/>
      </xdr:nvSpPr>
      <xdr:spPr>
        <a:xfrm rot="-9420000" flipH="1">
          <a:off x="9672320" y="22241827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233</xdr:row>
      <xdr:rowOff>171450</xdr:rowOff>
    </xdr:from>
    <xdr:to>
      <xdr:col>16</xdr:col>
      <xdr:colOff>70485</xdr:colOff>
      <xdr:row>236</xdr:row>
      <xdr:rowOff>154305</xdr:rowOff>
    </xdr:to>
    <xdr:sp>
      <xdr:nvSpPr>
        <xdr:cNvPr id="487" name="TextBox 1" hidden="1"/>
        <xdr:cNvSpPr txBox="1"/>
      </xdr:nvSpPr>
      <xdr:spPr>
        <a:xfrm rot="-9420000" flipH="1">
          <a:off x="9253220" y="222589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239</xdr:row>
      <xdr:rowOff>0</xdr:rowOff>
    </xdr:from>
    <xdr:to>
      <xdr:col>17</xdr:col>
      <xdr:colOff>330200</xdr:colOff>
      <xdr:row>239</xdr:row>
      <xdr:rowOff>6350</xdr:rowOff>
    </xdr:to>
    <xdr:sp>
      <xdr:nvSpPr>
        <xdr:cNvPr id="494" name="TextBox 1" hidden="1"/>
        <xdr:cNvSpPr txBox="1"/>
      </xdr:nvSpPr>
      <xdr:spPr>
        <a:xfrm rot="-9420000" flipH="1">
          <a:off x="9662795" y="2263870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P13" sqref="P13"/>
    </sheetView>
  </sheetViews>
  <sheetFormatPr defaultColWidth="9" defaultRowHeight="13.5"/>
  <cols>
    <col min="1" max="1" width="9" style="36"/>
    <col min="2" max="2" width="23.625" style="36" customWidth="1"/>
    <col min="3" max="3" width="9" style="36"/>
    <col min="4" max="4" width="12.25" style="36" customWidth="1"/>
    <col min="5" max="5" width="11.25" style="36"/>
    <col min="6" max="9" width="9" style="36"/>
    <col min="10" max="10" width="10.375" style="36" customWidth="1"/>
    <col min="11" max="11" width="11" style="36" customWidth="1"/>
    <col min="12" max="12" width="10.875" style="36" customWidth="1"/>
    <col min="13" max="16384" width="9" style="36"/>
  </cols>
  <sheetData>
    <row r="1" s="36" customFormat="1" ht="20.25" customHeight="1" spans="1:13">
      <c r="A1" s="39" t="s">
        <v>0</v>
      </c>
      <c r="B1" s="39"/>
    </row>
    <row r="2" s="37" customFormat="1" ht="29" customHeight="1" spans="1:13">
      <c r="A2" s="40" t="s">
        <v>1</v>
      </c>
      <c r="B2" s="40"/>
      <c r="C2" s="40"/>
      <c r="D2" s="40"/>
      <c r="E2" s="40"/>
      <c r="F2" s="40"/>
      <c r="G2" s="40"/>
      <c r="H2" s="40"/>
      <c r="I2" s="40"/>
      <c r="J2" s="40"/>
      <c r="K2" s="40"/>
      <c r="L2" s="40"/>
      <c r="M2" s="40"/>
    </row>
    <row r="3" s="36" customFormat="1" ht="12.75" customHeight="1" spans="1:13">
      <c r="A3" s="41" t="s">
        <v>2</v>
      </c>
      <c r="B3" s="41"/>
      <c r="C3" s="41"/>
      <c r="D3" s="41"/>
      <c r="E3" s="41"/>
      <c r="F3" s="41"/>
      <c r="G3" s="41"/>
      <c r="H3" s="41"/>
      <c r="I3" s="41"/>
      <c r="J3" s="41"/>
      <c r="K3" s="41"/>
      <c r="L3" s="41"/>
      <c r="M3" s="41"/>
    </row>
    <row r="4" s="36" customFormat="1" ht="15" customHeight="1" spans="1:13">
      <c r="A4" s="42" t="s">
        <v>3</v>
      </c>
      <c r="B4" s="42" t="s">
        <v>4</v>
      </c>
      <c r="C4" s="43" t="s">
        <v>5</v>
      </c>
      <c r="D4" s="42" t="s">
        <v>6</v>
      </c>
      <c r="E4" s="42"/>
      <c r="F4" s="42"/>
      <c r="G4" s="42" t="s">
        <v>7</v>
      </c>
      <c r="H4" s="42"/>
      <c r="I4" s="42"/>
      <c r="J4" s="42"/>
      <c r="K4" s="42"/>
      <c r="L4" s="42"/>
      <c r="M4" s="42" t="s">
        <v>8</v>
      </c>
    </row>
    <row r="5" s="36" customFormat="1" ht="15" customHeight="1" spans="1:13">
      <c r="A5" s="42"/>
      <c r="B5" s="42"/>
      <c r="C5" s="43"/>
      <c r="D5" s="43" t="s">
        <v>9</v>
      </c>
      <c r="E5" s="42" t="s">
        <v>10</v>
      </c>
      <c r="F5" s="42"/>
      <c r="G5" s="44" t="s">
        <v>11</v>
      </c>
      <c r="H5" s="43" t="s">
        <v>12</v>
      </c>
      <c r="I5" s="43" t="s">
        <v>13</v>
      </c>
      <c r="J5" s="42" t="s">
        <v>10</v>
      </c>
      <c r="K5" s="42"/>
      <c r="L5" s="42"/>
      <c r="M5" s="42"/>
    </row>
    <row r="6" s="36" customFormat="1" ht="54" customHeight="1" spans="1:13">
      <c r="A6" s="42"/>
      <c r="B6" s="42"/>
      <c r="C6" s="43"/>
      <c r="D6" s="43"/>
      <c r="E6" s="44" t="s">
        <v>14</v>
      </c>
      <c r="F6" s="43" t="s">
        <v>15</v>
      </c>
      <c r="G6" s="45"/>
      <c r="H6" s="43"/>
      <c r="I6" s="43"/>
      <c r="J6" s="43" t="s">
        <v>16</v>
      </c>
      <c r="K6" s="43" t="s">
        <v>17</v>
      </c>
      <c r="L6" s="43" t="s">
        <v>18</v>
      </c>
      <c r="M6" s="42"/>
    </row>
    <row r="7" s="38" customFormat="1" ht="17" customHeight="1" spans="1:13">
      <c r="A7" s="46">
        <v>1</v>
      </c>
      <c r="B7" s="47" t="s">
        <v>19</v>
      </c>
      <c r="C7" s="46">
        <f>C8+C16+C22+C26+C27+C32+C35+C36</f>
        <v>251</v>
      </c>
      <c r="D7" s="48">
        <f>D8+D16+D22+D26+D27+D32+D35+D36</f>
        <v>32446.134065</v>
      </c>
      <c r="E7" s="48">
        <f>E8+E16+E22+E26+E27+E32+E35+E36</f>
        <v>29886.564065</v>
      </c>
      <c r="F7" s="46">
        <f>F8+F16+F22+F26+F27+F32+F35+F36</f>
        <v>2559.57</v>
      </c>
      <c r="G7" s="46">
        <v>68</v>
      </c>
      <c r="H7" s="46">
        <f>H8+H16+H22+H26+H27+H32+H35+H36</f>
        <v>107895</v>
      </c>
      <c r="I7" s="46">
        <f>I8+I16+I22+I26+I27+I32+I35+I36</f>
        <v>283082</v>
      </c>
      <c r="J7" s="46">
        <v>53</v>
      </c>
      <c r="K7" s="46">
        <f>K8+K16+K22+K26+K27+K32+K35+K36</f>
        <v>68108</v>
      </c>
      <c r="L7" s="46">
        <f>L8+L16+L22+L26+L27+L32+L35+L36</f>
        <v>173448</v>
      </c>
      <c r="M7" s="47"/>
    </row>
    <row r="8" s="38" customFormat="1" ht="17" customHeight="1" spans="1:13">
      <c r="A8" s="46">
        <v>2</v>
      </c>
      <c r="B8" s="49" t="s">
        <v>20</v>
      </c>
      <c r="C8" s="46">
        <f>C9+C10+C11+C12+C13+C14+C15</f>
        <v>161</v>
      </c>
      <c r="D8" s="48">
        <f>D9+D10+D11+D12+D13+D14+D15</f>
        <v>14155.130965</v>
      </c>
      <c r="E8" s="48">
        <f t="shared" ref="E8:L8" si="0">E9+E10+E11+E12+E13+E14+E15</f>
        <v>14155.130965</v>
      </c>
      <c r="F8" s="46">
        <f t="shared" si="0"/>
        <v>0</v>
      </c>
      <c r="G8" s="46">
        <v>68</v>
      </c>
      <c r="H8" s="46">
        <f t="shared" si="0"/>
        <v>63146</v>
      </c>
      <c r="I8" s="46">
        <f t="shared" si="0"/>
        <v>166658</v>
      </c>
      <c r="J8" s="46">
        <v>53</v>
      </c>
      <c r="K8" s="46">
        <f t="shared" si="0"/>
        <v>35795</v>
      </c>
      <c r="L8" s="46">
        <f t="shared" si="0"/>
        <v>92837</v>
      </c>
      <c r="M8" s="47"/>
    </row>
    <row r="9" s="38" customFormat="1" ht="17" customHeight="1" spans="1:13">
      <c r="A9" s="46">
        <v>3</v>
      </c>
      <c r="B9" s="49" t="s">
        <v>21</v>
      </c>
      <c r="C9" s="46">
        <v>145</v>
      </c>
      <c r="D9" s="50">
        <v>11732.930965</v>
      </c>
      <c r="E9" s="50">
        <v>11732.930965</v>
      </c>
      <c r="F9" s="51">
        <v>0</v>
      </c>
      <c r="G9" s="51">
        <v>68</v>
      </c>
      <c r="H9" s="51">
        <v>58622</v>
      </c>
      <c r="I9" s="51">
        <v>153763</v>
      </c>
      <c r="J9" s="51">
        <v>53</v>
      </c>
      <c r="K9" s="51">
        <v>32011</v>
      </c>
      <c r="L9" s="51">
        <v>82099</v>
      </c>
      <c r="M9" s="47"/>
    </row>
    <row r="10" s="38" customFormat="1" ht="17" customHeight="1" spans="1:13">
      <c r="A10" s="46">
        <v>4</v>
      </c>
      <c r="B10" s="49" t="s">
        <v>22</v>
      </c>
      <c r="C10" s="46">
        <v>2</v>
      </c>
      <c r="D10" s="47">
        <v>697</v>
      </c>
      <c r="E10" s="47">
        <v>697</v>
      </c>
      <c r="F10" s="47">
        <v>0</v>
      </c>
      <c r="G10" s="47">
        <v>2</v>
      </c>
      <c r="H10" s="47">
        <v>652</v>
      </c>
      <c r="I10" s="47">
        <v>1838</v>
      </c>
      <c r="J10" s="47">
        <v>2</v>
      </c>
      <c r="K10" s="47">
        <v>346</v>
      </c>
      <c r="L10" s="47">
        <v>988</v>
      </c>
      <c r="M10" s="49"/>
    </row>
    <row r="11" s="38" customFormat="1" ht="17" customHeight="1" spans="1:13">
      <c r="A11" s="46">
        <v>5</v>
      </c>
      <c r="B11" s="49" t="s">
        <v>23</v>
      </c>
      <c r="C11" s="46">
        <v>13</v>
      </c>
      <c r="D11" s="47">
        <v>1075.2</v>
      </c>
      <c r="E11" s="47">
        <v>1075.2</v>
      </c>
      <c r="F11" s="47">
        <v>0</v>
      </c>
      <c r="G11" s="47">
        <v>13</v>
      </c>
      <c r="H11" s="47">
        <v>918</v>
      </c>
      <c r="I11" s="47">
        <v>2557</v>
      </c>
      <c r="J11" s="47">
        <v>11</v>
      </c>
      <c r="K11" s="47">
        <v>484</v>
      </c>
      <c r="L11" s="47">
        <v>1250</v>
      </c>
      <c r="M11" s="49"/>
    </row>
    <row r="12" s="38" customFormat="1" ht="17" customHeight="1" spans="1:13">
      <c r="A12" s="46">
        <v>6</v>
      </c>
      <c r="B12" s="49" t="s">
        <v>24</v>
      </c>
      <c r="C12" s="46"/>
      <c r="D12" s="47"/>
      <c r="E12" s="47"/>
      <c r="F12" s="47"/>
      <c r="G12" s="47"/>
      <c r="H12" s="47"/>
      <c r="I12" s="47"/>
      <c r="J12" s="47"/>
      <c r="K12" s="47"/>
      <c r="L12" s="47"/>
      <c r="M12" s="49"/>
    </row>
    <row r="13" s="38" customFormat="1" ht="17" customHeight="1" spans="1:13">
      <c r="A13" s="46">
        <v>7</v>
      </c>
      <c r="B13" s="49" t="s">
        <v>25</v>
      </c>
      <c r="C13" s="46">
        <v>1</v>
      </c>
      <c r="D13" s="47">
        <v>650</v>
      </c>
      <c r="E13" s="47">
        <v>650</v>
      </c>
      <c r="F13" s="47"/>
      <c r="G13" s="47">
        <v>68</v>
      </c>
      <c r="H13" s="47">
        <v>2954</v>
      </c>
      <c r="I13" s="47">
        <v>8500</v>
      </c>
      <c r="J13" s="47">
        <v>53</v>
      </c>
      <c r="K13" s="47">
        <v>2954</v>
      </c>
      <c r="L13" s="47">
        <v>8500</v>
      </c>
      <c r="M13" s="49"/>
    </row>
    <row r="14" s="38" customFormat="1" ht="17" customHeight="1" spans="1:13">
      <c r="A14" s="46">
        <v>8</v>
      </c>
      <c r="B14" s="49" t="s">
        <v>26</v>
      </c>
      <c r="C14" s="46"/>
      <c r="D14" s="47"/>
      <c r="E14" s="47"/>
      <c r="F14" s="47"/>
      <c r="G14" s="47"/>
      <c r="H14" s="47"/>
      <c r="I14" s="47"/>
      <c r="J14" s="47"/>
      <c r="K14" s="47"/>
      <c r="L14" s="47"/>
      <c r="M14" s="49"/>
    </row>
    <row r="15" s="38" customFormat="1" ht="17" customHeight="1" spans="1:13">
      <c r="A15" s="46">
        <v>9</v>
      </c>
      <c r="B15" s="49" t="s">
        <v>27</v>
      </c>
      <c r="C15" s="46"/>
      <c r="D15" s="47"/>
      <c r="E15" s="47"/>
      <c r="F15" s="47"/>
      <c r="G15" s="47"/>
      <c r="H15" s="47"/>
      <c r="I15" s="47"/>
      <c r="J15" s="47"/>
      <c r="K15" s="47"/>
      <c r="L15" s="47"/>
      <c r="M15" s="49"/>
    </row>
    <row r="16" s="38" customFormat="1" ht="17" customHeight="1" spans="1:13">
      <c r="A16" s="46">
        <v>10</v>
      </c>
      <c r="B16" s="49" t="s">
        <v>28</v>
      </c>
      <c r="C16" s="46">
        <f>C17+C18+C19+C20+C21</f>
        <v>2</v>
      </c>
      <c r="D16" s="46">
        <f>D17+D18+D19+D20+D21</f>
        <v>3140</v>
      </c>
      <c r="E16" s="46">
        <f t="shared" ref="E16:L16" si="1">E17+E18+E19+E20+E21</f>
        <v>3140</v>
      </c>
      <c r="F16" s="46">
        <f t="shared" si="1"/>
        <v>0</v>
      </c>
      <c r="G16" s="46">
        <f t="shared" si="1"/>
        <v>136</v>
      </c>
      <c r="H16" s="46">
        <f t="shared" si="1"/>
        <v>13585</v>
      </c>
      <c r="I16" s="46">
        <f t="shared" si="1"/>
        <v>29894</v>
      </c>
      <c r="J16" s="46">
        <f t="shared" si="1"/>
        <v>106</v>
      </c>
      <c r="K16" s="46">
        <f t="shared" si="1"/>
        <v>13585</v>
      </c>
      <c r="L16" s="46">
        <f t="shared" si="1"/>
        <v>29894</v>
      </c>
      <c r="M16" s="49"/>
    </row>
    <row r="17" s="38" customFormat="1" ht="17" customHeight="1" spans="1:13">
      <c r="A17" s="46">
        <v>11</v>
      </c>
      <c r="B17" s="49" t="s">
        <v>29</v>
      </c>
      <c r="C17" s="46">
        <v>2</v>
      </c>
      <c r="D17" s="47">
        <v>3140</v>
      </c>
      <c r="E17" s="47">
        <v>3140</v>
      </c>
      <c r="F17" s="47">
        <v>0</v>
      </c>
      <c r="G17" s="47">
        <v>136</v>
      </c>
      <c r="H17" s="47">
        <v>13585</v>
      </c>
      <c r="I17" s="47">
        <v>29894</v>
      </c>
      <c r="J17" s="47">
        <v>106</v>
      </c>
      <c r="K17" s="47">
        <v>13585</v>
      </c>
      <c r="L17" s="47">
        <v>29894</v>
      </c>
      <c r="M17" s="49"/>
    </row>
    <row r="18" s="38" customFormat="1" ht="17" customHeight="1" spans="1:13">
      <c r="A18" s="46">
        <v>12</v>
      </c>
      <c r="B18" s="49" t="s">
        <v>30</v>
      </c>
      <c r="C18" s="46"/>
      <c r="D18" s="47"/>
      <c r="E18" s="47"/>
      <c r="F18" s="47"/>
      <c r="G18" s="47"/>
      <c r="H18" s="47"/>
      <c r="I18" s="47"/>
      <c r="J18" s="47"/>
      <c r="K18" s="47"/>
      <c r="L18" s="47"/>
      <c r="M18" s="49"/>
    </row>
    <row r="19" s="38" customFormat="1" ht="17" customHeight="1" spans="1:13">
      <c r="A19" s="46">
        <v>13</v>
      </c>
      <c r="B19" s="49" t="s">
        <v>31</v>
      </c>
      <c r="C19" s="46"/>
      <c r="D19" s="47"/>
      <c r="E19" s="47"/>
      <c r="F19" s="47"/>
      <c r="G19" s="47"/>
      <c r="H19" s="47"/>
      <c r="I19" s="47"/>
      <c r="J19" s="47"/>
      <c r="K19" s="47"/>
      <c r="L19" s="47"/>
      <c r="M19" s="49"/>
    </row>
    <row r="20" s="38" customFormat="1" ht="17" customHeight="1" spans="1:13">
      <c r="A20" s="46">
        <v>14</v>
      </c>
      <c r="B20" s="49" t="s">
        <v>32</v>
      </c>
      <c r="C20" s="46"/>
      <c r="D20" s="47"/>
      <c r="E20" s="47"/>
      <c r="F20" s="47"/>
      <c r="G20" s="47"/>
      <c r="H20" s="47"/>
      <c r="I20" s="47"/>
      <c r="J20" s="47"/>
      <c r="K20" s="47"/>
      <c r="L20" s="47"/>
      <c r="M20" s="49"/>
    </row>
    <row r="21" s="38" customFormat="1" ht="17" customHeight="1" spans="1:13">
      <c r="A21" s="46">
        <v>15</v>
      </c>
      <c r="B21" s="49" t="s">
        <v>33</v>
      </c>
      <c r="C21" s="46"/>
      <c r="D21" s="47"/>
      <c r="E21" s="47"/>
      <c r="F21" s="47"/>
      <c r="G21" s="47"/>
      <c r="H21" s="47"/>
      <c r="I21" s="47"/>
      <c r="J21" s="47"/>
      <c r="K21" s="47"/>
      <c r="L21" s="47"/>
      <c r="M21" s="49"/>
    </row>
    <row r="22" s="38" customFormat="1" ht="17" customHeight="1" spans="1:13">
      <c r="A22" s="46">
        <v>16</v>
      </c>
      <c r="B22" s="49" t="s">
        <v>34</v>
      </c>
      <c r="C22" s="46">
        <f>C23+C24+C25</f>
        <v>87</v>
      </c>
      <c r="D22" s="46">
        <f>D23+D24+D25</f>
        <v>14611.0031</v>
      </c>
      <c r="E22" s="46">
        <f t="shared" ref="E22:L22" si="2">E23+E24+E25</f>
        <v>12051.4331</v>
      </c>
      <c r="F22" s="46">
        <f t="shared" si="2"/>
        <v>2559.57</v>
      </c>
      <c r="G22" s="46">
        <v>68</v>
      </c>
      <c r="H22" s="46">
        <f t="shared" si="2"/>
        <v>29414</v>
      </c>
      <c r="I22" s="46">
        <f t="shared" si="2"/>
        <v>84730</v>
      </c>
      <c r="J22" s="46">
        <v>53</v>
      </c>
      <c r="K22" s="46">
        <f t="shared" si="2"/>
        <v>16978</v>
      </c>
      <c r="L22" s="46">
        <f t="shared" si="2"/>
        <v>48917</v>
      </c>
      <c r="M22" s="49"/>
    </row>
    <row r="23" s="38" customFormat="1" ht="17" customHeight="1" spans="1:13">
      <c r="A23" s="46">
        <v>17</v>
      </c>
      <c r="B23" s="49" t="s">
        <v>35</v>
      </c>
      <c r="C23" s="52">
        <v>86</v>
      </c>
      <c r="D23" s="52">
        <v>11888.0031</v>
      </c>
      <c r="E23" s="52">
        <v>10051.4331</v>
      </c>
      <c r="F23" s="52">
        <v>1836.57</v>
      </c>
      <c r="G23" s="52">
        <v>68</v>
      </c>
      <c r="H23" s="52">
        <v>27474</v>
      </c>
      <c r="I23" s="52">
        <v>80057</v>
      </c>
      <c r="J23" s="52">
        <v>53</v>
      </c>
      <c r="K23" s="52">
        <v>15976</v>
      </c>
      <c r="L23" s="52">
        <v>46014</v>
      </c>
      <c r="M23" s="53"/>
    </row>
    <row r="24" s="38" customFormat="1" ht="17" customHeight="1" spans="1:13">
      <c r="A24" s="46">
        <v>18</v>
      </c>
      <c r="B24" s="49" t="s">
        <v>36</v>
      </c>
      <c r="C24" s="52">
        <v>1</v>
      </c>
      <c r="D24" s="52">
        <v>2723</v>
      </c>
      <c r="E24" s="52">
        <v>2000</v>
      </c>
      <c r="F24" s="52">
        <v>723</v>
      </c>
      <c r="G24" s="52">
        <v>9</v>
      </c>
      <c r="H24" s="52">
        <v>1940</v>
      </c>
      <c r="I24" s="52">
        <v>4673</v>
      </c>
      <c r="J24" s="52">
        <v>9</v>
      </c>
      <c r="K24" s="52">
        <v>1002</v>
      </c>
      <c r="L24" s="52">
        <v>2903</v>
      </c>
      <c r="M24" s="53"/>
    </row>
    <row r="25" s="38" customFormat="1" ht="17" customHeight="1" spans="1:13">
      <c r="A25" s="46">
        <v>19</v>
      </c>
      <c r="B25" s="49" t="s">
        <v>37</v>
      </c>
      <c r="C25" s="52"/>
      <c r="D25" s="52"/>
      <c r="E25" s="52"/>
      <c r="F25" s="52"/>
      <c r="G25" s="52"/>
      <c r="H25" s="52"/>
      <c r="I25" s="52"/>
      <c r="J25" s="52"/>
      <c r="K25" s="52"/>
      <c r="L25" s="52"/>
      <c r="M25" s="53"/>
    </row>
    <row r="26" s="38" customFormat="1" ht="17" customHeight="1" spans="1:13">
      <c r="A26" s="46">
        <v>20</v>
      </c>
      <c r="B26" s="49" t="s">
        <v>38</v>
      </c>
      <c r="C26" s="52"/>
      <c r="D26" s="52"/>
      <c r="E26" s="52"/>
      <c r="F26" s="52"/>
      <c r="G26" s="52"/>
      <c r="H26" s="52"/>
      <c r="I26" s="52"/>
      <c r="J26" s="52"/>
      <c r="K26" s="52"/>
      <c r="L26" s="52"/>
      <c r="M26" s="53"/>
    </row>
    <row r="27" s="38" customFormat="1" ht="17" customHeight="1" spans="1:13">
      <c r="A27" s="46">
        <v>21</v>
      </c>
      <c r="B27" s="49" t="s">
        <v>39</v>
      </c>
      <c r="C27" s="52">
        <f>C28+C29+C30+C31</f>
        <v>1</v>
      </c>
      <c r="D27" s="52">
        <f>D28+D29+D30+D31</f>
        <v>540</v>
      </c>
      <c r="E27" s="52">
        <f t="shared" ref="E27:L27" si="3">E28+E29+E30+E31</f>
        <v>540</v>
      </c>
      <c r="F27" s="52">
        <f t="shared" si="3"/>
        <v>0</v>
      </c>
      <c r="G27" s="52">
        <f t="shared" si="3"/>
        <v>68</v>
      </c>
      <c r="H27" s="52">
        <f t="shared" si="3"/>
        <v>1750</v>
      </c>
      <c r="I27" s="52">
        <f t="shared" si="3"/>
        <v>1800</v>
      </c>
      <c r="J27" s="52">
        <f t="shared" si="3"/>
        <v>53</v>
      </c>
      <c r="K27" s="52">
        <f t="shared" si="3"/>
        <v>1750</v>
      </c>
      <c r="L27" s="52">
        <f t="shared" si="3"/>
        <v>1800</v>
      </c>
      <c r="M27" s="53"/>
    </row>
    <row r="28" s="38" customFormat="1" ht="17" customHeight="1" spans="1:13">
      <c r="A28" s="46">
        <v>22</v>
      </c>
      <c r="B28" s="49" t="s">
        <v>40</v>
      </c>
      <c r="C28" s="52"/>
      <c r="D28" s="52"/>
      <c r="E28" s="52"/>
      <c r="F28" s="52"/>
      <c r="G28" s="52"/>
      <c r="H28" s="52"/>
      <c r="I28" s="52"/>
      <c r="J28" s="52"/>
      <c r="K28" s="52"/>
      <c r="L28" s="52"/>
      <c r="M28" s="53"/>
    </row>
    <row r="29" s="38" customFormat="1" ht="17" customHeight="1" spans="1:13">
      <c r="A29" s="46">
        <v>23</v>
      </c>
      <c r="B29" s="49" t="s">
        <v>41</v>
      </c>
      <c r="C29" s="52">
        <v>1</v>
      </c>
      <c r="D29" s="54">
        <v>540</v>
      </c>
      <c r="E29" s="54">
        <v>540</v>
      </c>
      <c r="F29" s="54"/>
      <c r="G29" s="54">
        <v>68</v>
      </c>
      <c r="H29" s="54">
        <v>1750</v>
      </c>
      <c r="I29" s="54">
        <v>1800</v>
      </c>
      <c r="J29" s="54">
        <v>53</v>
      </c>
      <c r="K29" s="54">
        <v>1750</v>
      </c>
      <c r="L29" s="54">
        <v>1800</v>
      </c>
      <c r="M29" s="53"/>
    </row>
    <row r="30" s="38" customFormat="1" ht="17" customHeight="1" spans="1:13">
      <c r="A30" s="46">
        <v>24</v>
      </c>
      <c r="B30" s="49" t="s">
        <v>42</v>
      </c>
      <c r="C30" s="52"/>
      <c r="D30" s="52"/>
      <c r="E30" s="52"/>
      <c r="F30" s="52"/>
      <c r="G30" s="52"/>
      <c r="H30" s="52"/>
      <c r="I30" s="52"/>
      <c r="J30" s="52"/>
      <c r="K30" s="52"/>
      <c r="L30" s="52"/>
      <c r="M30" s="53"/>
    </row>
    <row r="31" s="38" customFormat="1" ht="17" customHeight="1" spans="1:13">
      <c r="A31" s="46">
        <v>25</v>
      </c>
      <c r="B31" s="49" t="s">
        <v>43</v>
      </c>
      <c r="C31" s="52"/>
      <c r="D31" s="52"/>
      <c r="E31" s="52"/>
      <c r="F31" s="52"/>
      <c r="G31" s="52"/>
      <c r="H31" s="52"/>
      <c r="I31" s="52"/>
      <c r="J31" s="52"/>
      <c r="K31" s="52"/>
      <c r="L31" s="52"/>
      <c r="M31" s="53"/>
    </row>
    <row r="32" s="38" customFormat="1" ht="17" customHeight="1" spans="1:13">
      <c r="A32" s="46">
        <v>26</v>
      </c>
      <c r="B32" s="49" t="s">
        <v>44</v>
      </c>
      <c r="C32" s="52">
        <f>C33+C34</f>
        <v>0</v>
      </c>
      <c r="D32" s="52">
        <f>D33+D34</f>
        <v>0</v>
      </c>
      <c r="E32" s="52">
        <f t="shared" ref="E32:L32" si="4">E33+E34</f>
        <v>0</v>
      </c>
      <c r="F32" s="52">
        <f t="shared" si="4"/>
        <v>0</v>
      </c>
      <c r="G32" s="52">
        <f t="shared" si="4"/>
        <v>0</v>
      </c>
      <c r="H32" s="52">
        <f t="shared" si="4"/>
        <v>0</v>
      </c>
      <c r="I32" s="52">
        <f t="shared" si="4"/>
        <v>0</v>
      </c>
      <c r="J32" s="52">
        <f t="shared" si="4"/>
        <v>0</v>
      </c>
      <c r="K32" s="52">
        <f t="shared" si="4"/>
        <v>0</v>
      </c>
      <c r="L32" s="52">
        <f t="shared" si="4"/>
        <v>0</v>
      </c>
      <c r="M32" s="53"/>
    </row>
    <row r="33" s="38" customFormat="1" ht="17" customHeight="1" spans="1:13">
      <c r="A33" s="46">
        <v>27</v>
      </c>
      <c r="B33" s="49" t="s">
        <v>45</v>
      </c>
      <c r="C33" s="52"/>
      <c r="D33" s="52"/>
      <c r="E33" s="52"/>
      <c r="F33" s="52"/>
      <c r="G33" s="52"/>
      <c r="H33" s="52"/>
      <c r="I33" s="52"/>
      <c r="J33" s="52"/>
      <c r="K33" s="52"/>
      <c r="L33" s="52"/>
      <c r="M33" s="53"/>
    </row>
    <row r="34" s="38" customFormat="1" ht="17" customHeight="1" spans="1:13">
      <c r="A34" s="46">
        <v>28</v>
      </c>
      <c r="B34" s="49" t="s">
        <v>46</v>
      </c>
      <c r="C34" s="52"/>
      <c r="D34" s="52"/>
      <c r="E34" s="52"/>
      <c r="F34" s="52"/>
      <c r="G34" s="52"/>
      <c r="H34" s="52"/>
      <c r="I34" s="52"/>
      <c r="J34" s="52"/>
      <c r="K34" s="52"/>
      <c r="L34" s="52"/>
      <c r="M34" s="53"/>
    </row>
    <row r="35" s="38" customFormat="1" ht="17" customHeight="1" spans="1:13">
      <c r="A35" s="46">
        <v>29</v>
      </c>
      <c r="B35" s="49" t="s">
        <v>47</v>
      </c>
      <c r="C35" s="52"/>
      <c r="D35" s="52"/>
      <c r="E35" s="52"/>
      <c r="F35" s="52"/>
      <c r="G35" s="52"/>
      <c r="H35" s="52"/>
      <c r="I35" s="52"/>
      <c r="J35" s="52"/>
      <c r="K35" s="52"/>
      <c r="L35" s="52"/>
      <c r="M35" s="53"/>
    </row>
    <row r="36" s="38" customFormat="1" ht="17" customHeight="1" spans="1:13">
      <c r="A36" s="46">
        <v>30</v>
      </c>
      <c r="B36" s="49" t="s">
        <v>48</v>
      </c>
      <c r="C36" s="52">
        <f>C37+C38</f>
        <v>0</v>
      </c>
      <c r="D36" s="52">
        <f>D37+D38</f>
        <v>0</v>
      </c>
      <c r="E36" s="52">
        <f t="shared" ref="E36:L36" si="5">E37+E38</f>
        <v>0</v>
      </c>
      <c r="F36" s="52">
        <f t="shared" si="5"/>
        <v>0</v>
      </c>
      <c r="G36" s="52">
        <f t="shared" si="5"/>
        <v>0</v>
      </c>
      <c r="H36" s="52">
        <f t="shared" si="5"/>
        <v>0</v>
      </c>
      <c r="I36" s="52">
        <f t="shared" si="5"/>
        <v>0</v>
      </c>
      <c r="J36" s="52">
        <f t="shared" si="5"/>
        <v>0</v>
      </c>
      <c r="K36" s="52">
        <f t="shared" si="5"/>
        <v>0</v>
      </c>
      <c r="L36" s="52">
        <f t="shared" si="5"/>
        <v>0</v>
      </c>
      <c r="M36" s="53"/>
    </row>
    <row r="37" s="38" customFormat="1" ht="17" customHeight="1" spans="1:13">
      <c r="A37" s="46">
        <v>31</v>
      </c>
      <c r="B37" s="49" t="s">
        <v>49</v>
      </c>
      <c r="C37" s="52"/>
      <c r="D37" s="52"/>
      <c r="E37" s="52"/>
      <c r="F37" s="52"/>
      <c r="G37" s="52"/>
      <c r="H37" s="52"/>
      <c r="I37" s="52"/>
      <c r="J37" s="52"/>
      <c r="K37" s="52"/>
      <c r="L37" s="52"/>
      <c r="M37" s="53"/>
    </row>
    <row r="38" s="38" customFormat="1" ht="17" customHeight="1" spans="1:13">
      <c r="A38" s="46">
        <v>32</v>
      </c>
      <c r="B38" s="49"/>
      <c r="C38" s="52"/>
      <c r="D38" s="52"/>
      <c r="E38" s="52"/>
      <c r="F38" s="52"/>
      <c r="G38" s="52"/>
      <c r="H38" s="52"/>
      <c r="I38" s="52"/>
      <c r="J38" s="52"/>
      <c r="K38" s="52"/>
      <c r="L38" s="52"/>
      <c r="M38" s="53"/>
    </row>
    <row r="39" s="36" customFormat="1" ht="19" customHeight="1" spans="1:13">
      <c r="A39" s="55"/>
    </row>
  </sheetData>
  <mergeCells count="15">
    <mergeCell ref="A1:B1"/>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75"/>
  <sheetViews>
    <sheetView tabSelected="1" zoomScale="80" zoomScaleNormal="80" workbookViewId="0">
      <selection activeCell="S7" sqref="S7"/>
    </sheetView>
  </sheetViews>
  <sheetFormatPr defaultColWidth="9" defaultRowHeight="13.5"/>
  <cols>
    <col min="1" max="1" width="3.875" style="5" customWidth="1"/>
    <col min="2" max="4" width="4.875" style="5" customWidth="1"/>
    <col min="5" max="5" width="7" style="5" customWidth="1"/>
    <col min="6" max="6" width="9" style="6" customWidth="1"/>
    <col min="7" max="7" width="7.25" style="5" customWidth="1"/>
    <col min="8" max="8" width="19.875" style="5" customWidth="1"/>
    <col min="9" max="9" width="3.875" style="5" customWidth="1"/>
    <col min="10" max="10" width="9.375" style="7" customWidth="1"/>
    <col min="11" max="11" width="6.25" style="5" customWidth="1"/>
    <col min="12" max="12" width="5.75" style="5" customWidth="1"/>
    <col min="13" max="13" width="6" style="5" customWidth="1"/>
    <col min="14" max="14" width="21.5" style="5" customWidth="1"/>
    <col min="15" max="16" width="5.375" style="5" customWidth="1"/>
    <col min="17" max="17" width="8.625" style="7" customWidth="1"/>
    <col min="18" max="18" width="11" style="5" customWidth="1"/>
    <col min="19" max="19" width="16.125" style="5" customWidth="1"/>
    <col min="20" max="20" width="12.5" style="5" customWidth="1"/>
    <col min="21" max="21" width="4.375" style="5" customWidth="1"/>
    <col min="22" max="22" width="7.375" style="5" customWidth="1"/>
    <col min="23" max="23" width="8" style="5" customWidth="1"/>
    <col min="24" max="24" width="4.625" style="5" customWidth="1"/>
    <col min="25" max="25" width="6.75" style="5" customWidth="1"/>
    <col min="26" max="26" width="8" style="5" customWidth="1"/>
    <col min="27" max="27" width="15.625" style="5" customWidth="1"/>
    <col min="28" max="28" width="16.125" style="5" customWidth="1"/>
    <col min="29" max="29" width="4.25" style="5" customWidth="1"/>
    <col min="30" max="30" width="5.875" style="5" customWidth="1"/>
    <col min="31" max="31" width="4.25" style="5" customWidth="1"/>
    <col min="32" max="32" width="5.75" style="5" customWidth="1"/>
    <col min="33" max="33" width="4.25" style="5" customWidth="1"/>
    <col min="34" max="34" width="5.875" style="7" customWidth="1"/>
    <col min="35" max="35" width="6.25" style="7" customWidth="1"/>
    <col min="36" max="16384" width="9" style="5"/>
  </cols>
  <sheetData>
    <row r="1" s="1" customFormat="1" ht="14.25" spans="1:35">
      <c r="A1" s="8" t="s">
        <v>50</v>
      </c>
      <c r="B1" s="8"/>
      <c r="C1" s="9"/>
      <c r="D1" s="9"/>
      <c r="E1" s="9"/>
      <c r="F1" s="10"/>
      <c r="G1" s="9"/>
      <c r="H1" s="9"/>
      <c r="I1" s="9"/>
      <c r="J1" s="11"/>
      <c r="K1" s="9"/>
      <c r="L1" s="9"/>
      <c r="M1" s="9"/>
      <c r="N1" s="9"/>
      <c r="O1" s="9"/>
      <c r="P1" s="9"/>
      <c r="Q1" s="11"/>
      <c r="R1" s="9"/>
      <c r="S1" s="9"/>
      <c r="T1" s="9"/>
      <c r="U1" s="9"/>
      <c r="V1" s="9"/>
      <c r="W1" s="9"/>
      <c r="X1" s="9"/>
      <c r="Y1" s="9"/>
      <c r="Z1" s="9"/>
      <c r="AA1" s="9"/>
      <c r="AB1" s="9"/>
      <c r="AC1" s="9"/>
      <c r="AD1" s="9"/>
      <c r="AE1" s="9"/>
      <c r="AF1" s="9"/>
      <c r="AG1" s="9"/>
      <c r="AH1" s="11"/>
      <c r="AI1" s="11"/>
    </row>
    <row r="2" s="1" customFormat="1" ht="22.5" spans="1:35">
      <c r="A2" s="12" t="s">
        <v>51</v>
      </c>
      <c r="B2" s="12"/>
      <c r="C2" s="12"/>
      <c r="D2" s="12"/>
      <c r="E2" s="12"/>
      <c r="F2" s="12"/>
      <c r="G2" s="12"/>
      <c r="H2" s="12"/>
      <c r="I2" s="12"/>
      <c r="J2" s="13"/>
      <c r="K2" s="12"/>
      <c r="L2" s="12"/>
      <c r="M2" s="12"/>
      <c r="N2" s="12"/>
      <c r="O2" s="12"/>
      <c r="P2" s="12"/>
      <c r="Q2" s="13"/>
      <c r="R2" s="12"/>
      <c r="S2" s="12"/>
      <c r="T2" s="12"/>
      <c r="U2" s="12"/>
      <c r="V2" s="12"/>
      <c r="W2" s="12"/>
      <c r="X2" s="12"/>
      <c r="Y2" s="12"/>
      <c r="Z2" s="12"/>
      <c r="AA2" s="12"/>
      <c r="AB2" s="12"/>
      <c r="AC2" s="12"/>
      <c r="AD2" s="12"/>
      <c r="AE2" s="12"/>
      <c r="AF2" s="12"/>
      <c r="AG2" s="12"/>
      <c r="AH2" s="13"/>
      <c r="AI2" s="13"/>
    </row>
    <row r="3" s="1" customFormat="1" spans="1:35">
      <c r="A3" s="14" t="s">
        <v>52</v>
      </c>
      <c r="B3" s="14"/>
      <c r="C3" s="14"/>
      <c r="D3" s="14"/>
      <c r="E3" s="14"/>
      <c r="F3" s="15"/>
      <c r="G3" s="14"/>
      <c r="H3" s="14"/>
      <c r="I3" s="14"/>
      <c r="J3" s="16"/>
      <c r="K3" s="14"/>
      <c r="L3" s="14"/>
      <c r="M3" s="14"/>
      <c r="N3" s="14"/>
      <c r="O3" s="14"/>
      <c r="P3" s="14"/>
      <c r="Q3" s="16"/>
      <c r="R3" s="14"/>
      <c r="S3" s="14"/>
      <c r="T3" s="14"/>
      <c r="U3" s="14"/>
      <c r="V3" s="14"/>
      <c r="W3" s="14"/>
      <c r="X3" s="14"/>
      <c r="Y3" s="14"/>
      <c r="Z3" s="14"/>
      <c r="AA3" s="14"/>
      <c r="AB3" s="14"/>
      <c r="AC3" s="14"/>
      <c r="AD3" s="14"/>
      <c r="AE3" s="14"/>
      <c r="AF3" s="14"/>
      <c r="AG3" s="14"/>
      <c r="AH3" s="16"/>
      <c r="AI3" s="16"/>
    </row>
    <row r="4" s="2" customFormat="1" ht="24" customHeight="1" spans="1:35">
      <c r="A4" s="17" t="s">
        <v>3</v>
      </c>
      <c r="B4" s="17" t="s">
        <v>53</v>
      </c>
      <c r="C4" s="17"/>
      <c r="D4" s="17"/>
      <c r="E4" s="17" t="s">
        <v>54</v>
      </c>
      <c r="F4" s="17" t="s">
        <v>55</v>
      </c>
      <c r="G4" s="17" t="s">
        <v>56</v>
      </c>
      <c r="H4" s="17" t="s">
        <v>57</v>
      </c>
      <c r="I4" s="17" t="s">
        <v>58</v>
      </c>
      <c r="J4" s="17" t="s">
        <v>59</v>
      </c>
      <c r="K4" s="17" t="s">
        <v>60</v>
      </c>
      <c r="L4" s="17"/>
      <c r="M4" s="17" t="s">
        <v>61</v>
      </c>
      <c r="N4" s="17" t="s">
        <v>62</v>
      </c>
      <c r="O4" s="17" t="s">
        <v>63</v>
      </c>
      <c r="P4" s="17"/>
      <c r="Q4" s="17"/>
      <c r="R4" s="17" t="s">
        <v>6</v>
      </c>
      <c r="S4" s="17"/>
      <c r="T4" s="17"/>
      <c r="U4" s="17" t="s">
        <v>7</v>
      </c>
      <c r="V4" s="17"/>
      <c r="W4" s="17"/>
      <c r="X4" s="17"/>
      <c r="Y4" s="17"/>
      <c r="Z4" s="17"/>
      <c r="AA4" s="17" t="s">
        <v>64</v>
      </c>
      <c r="AB4" s="17" t="s">
        <v>65</v>
      </c>
      <c r="AC4" s="17" t="s">
        <v>66</v>
      </c>
      <c r="AD4" s="17"/>
      <c r="AE4" s="17" t="s">
        <v>67</v>
      </c>
      <c r="AF4" s="17"/>
      <c r="AG4" s="17" t="s">
        <v>68</v>
      </c>
      <c r="AH4" s="17"/>
      <c r="AI4" s="17" t="s">
        <v>8</v>
      </c>
    </row>
    <row r="5" s="2" customFormat="1" ht="19" customHeight="1" spans="1:35">
      <c r="A5" s="17"/>
      <c r="B5" s="17" t="s">
        <v>4</v>
      </c>
      <c r="C5" s="17" t="s">
        <v>69</v>
      </c>
      <c r="D5" s="17" t="s">
        <v>70</v>
      </c>
      <c r="E5" s="17"/>
      <c r="F5" s="17"/>
      <c r="G5" s="17"/>
      <c r="H5" s="17"/>
      <c r="I5" s="17"/>
      <c r="J5" s="17"/>
      <c r="K5" s="17" t="s">
        <v>71</v>
      </c>
      <c r="L5" s="17" t="s">
        <v>72</v>
      </c>
      <c r="M5" s="17"/>
      <c r="N5" s="17"/>
      <c r="O5" s="17" t="s">
        <v>73</v>
      </c>
      <c r="P5" s="17" t="s">
        <v>74</v>
      </c>
      <c r="Q5" s="17" t="s">
        <v>75</v>
      </c>
      <c r="R5" s="17" t="s">
        <v>76</v>
      </c>
      <c r="S5" s="17" t="s">
        <v>10</v>
      </c>
      <c r="T5" s="17"/>
      <c r="U5" s="17" t="s">
        <v>77</v>
      </c>
      <c r="V5" s="17" t="s">
        <v>12</v>
      </c>
      <c r="W5" s="17" t="s">
        <v>13</v>
      </c>
      <c r="X5" s="17" t="s">
        <v>10</v>
      </c>
      <c r="Y5" s="17"/>
      <c r="Z5" s="17"/>
      <c r="AA5" s="17"/>
      <c r="AB5" s="17"/>
      <c r="AC5" s="17" t="s">
        <v>78</v>
      </c>
      <c r="AD5" s="17" t="s">
        <v>79</v>
      </c>
      <c r="AE5" s="17" t="s">
        <v>78</v>
      </c>
      <c r="AF5" s="17" t="s">
        <v>79</v>
      </c>
      <c r="AG5" s="17" t="s">
        <v>78</v>
      </c>
      <c r="AH5" s="17" t="s">
        <v>79</v>
      </c>
      <c r="AI5" s="17"/>
    </row>
    <row r="6" s="2" customFormat="1" ht="69" customHeight="1" spans="1:35">
      <c r="A6" s="17"/>
      <c r="B6" s="17"/>
      <c r="C6" s="17"/>
      <c r="D6" s="17"/>
      <c r="E6" s="17"/>
      <c r="F6" s="17"/>
      <c r="G6" s="17"/>
      <c r="H6" s="17"/>
      <c r="I6" s="17"/>
      <c r="J6" s="17"/>
      <c r="K6" s="17"/>
      <c r="L6" s="17"/>
      <c r="M6" s="17"/>
      <c r="N6" s="17"/>
      <c r="O6" s="17"/>
      <c r="P6" s="17"/>
      <c r="Q6" s="17"/>
      <c r="R6" s="17"/>
      <c r="S6" s="17" t="s">
        <v>80</v>
      </c>
      <c r="T6" s="17" t="s">
        <v>81</v>
      </c>
      <c r="U6" s="17"/>
      <c r="V6" s="17"/>
      <c r="W6" s="17"/>
      <c r="X6" s="18" t="s">
        <v>16</v>
      </c>
      <c r="Y6" s="18" t="s">
        <v>17</v>
      </c>
      <c r="Z6" s="18" t="s">
        <v>18</v>
      </c>
      <c r="AA6" s="17"/>
      <c r="AB6" s="17"/>
      <c r="AC6" s="17"/>
      <c r="AD6" s="17"/>
      <c r="AE6" s="17"/>
      <c r="AF6" s="17"/>
      <c r="AG6" s="17"/>
      <c r="AH6" s="17"/>
      <c r="AI6" s="17"/>
    </row>
    <row r="7" s="3" customFormat="1" ht="60" customHeight="1" spans="1:35">
      <c r="A7" s="19">
        <v>1</v>
      </c>
      <c r="B7" s="19" t="s">
        <v>82</v>
      </c>
      <c r="C7" s="19" t="s">
        <v>83</v>
      </c>
      <c r="D7" s="19" t="s">
        <v>84</v>
      </c>
      <c r="E7" s="19" t="s">
        <v>85</v>
      </c>
      <c r="F7" s="19" t="s">
        <v>86</v>
      </c>
      <c r="G7" s="20" t="s">
        <v>87</v>
      </c>
      <c r="H7" s="19" t="s">
        <v>88</v>
      </c>
      <c r="I7" s="19" t="s">
        <v>89</v>
      </c>
      <c r="J7" s="19" t="s">
        <v>90</v>
      </c>
      <c r="K7" s="19" t="s">
        <v>91</v>
      </c>
      <c r="L7" s="19" t="s">
        <v>92</v>
      </c>
      <c r="M7" s="19" t="s">
        <v>85</v>
      </c>
      <c r="N7" s="19" t="s">
        <v>93</v>
      </c>
      <c r="O7" s="19" t="s">
        <v>94</v>
      </c>
      <c r="P7" s="19">
        <v>80</v>
      </c>
      <c r="Q7" s="19" t="s">
        <v>95</v>
      </c>
      <c r="R7" s="19">
        <v>120</v>
      </c>
      <c r="S7" s="19">
        <v>120</v>
      </c>
      <c r="T7" s="19"/>
      <c r="U7" s="19">
        <v>4</v>
      </c>
      <c r="V7" s="19">
        <v>150</v>
      </c>
      <c r="W7" s="19">
        <v>450</v>
      </c>
      <c r="X7" s="19">
        <v>2</v>
      </c>
      <c r="Y7" s="19">
        <v>70</v>
      </c>
      <c r="Z7" s="19">
        <v>210</v>
      </c>
      <c r="AA7" s="19" t="s">
        <v>96</v>
      </c>
      <c r="AB7" s="19" t="s">
        <v>97</v>
      </c>
      <c r="AC7" s="19" t="s">
        <v>98</v>
      </c>
      <c r="AD7" s="19" t="s">
        <v>99</v>
      </c>
      <c r="AE7" s="19" t="s">
        <v>85</v>
      </c>
      <c r="AF7" s="19" t="s">
        <v>100</v>
      </c>
      <c r="AG7" s="19" t="s">
        <v>85</v>
      </c>
      <c r="AH7" s="19" t="s">
        <v>100</v>
      </c>
      <c r="AI7" s="21"/>
    </row>
    <row r="8" s="3" customFormat="1" ht="60" customHeight="1" spans="1:35">
      <c r="A8" s="19">
        <v>2</v>
      </c>
      <c r="B8" s="19" t="s">
        <v>82</v>
      </c>
      <c r="C8" s="19" t="s">
        <v>83</v>
      </c>
      <c r="D8" s="19" t="s">
        <v>84</v>
      </c>
      <c r="E8" s="19" t="s">
        <v>85</v>
      </c>
      <c r="F8" s="19" t="s">
        <v>101</v>
      </c>
      <c r="G8" s="20" t="s">
        <v>102</v>
      </c>
      <c r="H8" s="19" t="s">
        <v>103</v>
      </c>
      <c r="I8" s="19" t="s">
        <v>89</v>
      </c>
      <c r="J8" s="19" t="s">
        <v>104</v>
      </c>
      <c r="K8" s="19" t="s">
        <v>105</v>
      </c>
      <c r="L8" s="19" t="s">
        <v>106</v>
      </c>
      <c r="M8" s="19" t="s">
        <v>85</v>
      </c>
      <c r="N8" s="19" t="s">
        <v>107</v>
      </c>
      <c r="O8" s="19" t="s">
        <v>108</v>
      </c>
      <c r="P8" s="19">
        <v>120</v>
      </c>
      <c r="Q8" s="22" t="s">
        <v>109</v>
      </c>
      <c r="R8" s="19">
        <v>6</v>
      </c>
      <c r="S8" s="19">
        <v>6</v>
      </c>
      <c r="T8" s="19"/>
      <c r="U8" s="19">
        <v>1</v>
      </c>
      <c r="V8" s="19">
        <v>6</v>
      </c>
      <c r="W8" s="19">
        <v>16</v>
      </c>
      <c r="X8" s="19">
        <v>1</v>
      </c>
      <c r="Y8" s="19">
        <v>3</v>
      </c>
      <c r="Z8" s="19">
        <v>8</v>
      </c>
      <c r="AA8" s="19" t="s">
        <v>110</v>
      </c>
      <c r="AB8" s="19" t="s">
        <v>111</v>
      </c>
      <c r="AC8" s="19" t="s">
        <v>98</v>
      </c>
      <c r="AD8" s="19" t="s">
        <v>99</v>
      </c>
      <c r="AE8" s="19" t="s">
        <v>85</v>
      </c>
      <c r="AF8" s="19" t="s">
        <v>100</v>
      </c>
      <c r="AG8" s="19" t="s">
        <v>112</v>
      </c>
      <c r="AH8" s="19" t="s">
        <v>113</v>
      </c>
      <c r="AI8" s="21"/>
    </row>
    <row r="9" s="3" customFormat="1" ht="126" customHeight="1" spans="1:35">
      <c r="A9" s="19">
        <v>3</v>
      </c>
      <c r="B9" s="19" t="s">
        <v>114</v>
      </c>
      <c r="C9" s="19" t="s">
        <v>115</v>
      </c>
      <c r="D9" s="19" t="s">
        <v>116</v>
      </c>
      <c r="E9" s="19" t="s">
        <v>85</v>
      </c>
      <c r="F9" s="19" t="s">
        <v>117</v>
      </c>
      <c r="G9" s="20" t="s">
        <v>118</v>
      </c>
      <c r="H9" s="19" t="s">
        <v>119</v>
      </c>
      <c r="I9" s="19" t="s">
        <v>89</v>
      </c>
      <c r="J9" s="19" t="s">
        <v>120</v>
      </c>
      <c r="K9" s="19" t="s">
        <v>105</v>
      </c>
      <c r="L9" s="19" t="s">
        <v>121</v>
      </c>
      <c r="M9" s="19" t="s">
        <v>85</v>
      </c>
      <c r="N9" s="19" t="s">
        <v>122</v>
      </c>
      <c r="O9" s="19" t="s">
        <v>123</v>
      </c>
      <c r="P9" s="19">
        <v>4</v>
      </c>
      <c r="Q9" s="19" t="s">
        <v>124</v>
      </c>
      <c r="R9" s="19">
        <v>180</v>
      </c>
      <c r="S9" s="19">
        <v>180</v>
      </c>
      <c r="T9" s="19"/>
      <c r="U9" s="19">
        <v>1</v>
      </c>
      <c r="V9" s="19">
        <v>235</v>
      </c>
      <c r="W9" s="19">
        <v>525</v>
      </c>
      <c r="X9" s="19">
        <v>0</v>
      </c>
      <c r="Y9" s="19">
        <v>39</v>
      </c>
      <c r="Z9" s="19">
        <v>110</v>
      </c>
      <c r="AA9" s="19" t="s">
        <v>125</v>
      </c>
      <c r="AB9" s="19" t="s">
        <v>126</v>
      </c>
      <c r="AC9" s="19" t="s">
        <v>127</v>
      </c>
      <c r="AD9" s="19" t="s">
        <v>128</v>
      </c>
      <c r="AE9" s="19" t="s">
        <v>85</v>
      </c>
      <c r="AF9" s="19" t="s">
        <v>100</v>
      </c>
      <c r="AG9" s="19" t="s">
        <v>117</v>
      </c>
      <c r="AH9" s="19" t="s">
        <v>129</v>
      </c>
      <c r="AI9" s="19"/>
    </row>
    <row r="10" s="3" customFormat="1" ht="114" customHeight="1" spans="1:35">
      <c r="A10" s="19">
        <v>4</v>
      </c>
      <c r="B10" s="19" t="s">
        <v>114</v>
      </c>
      <c r="C10" s="19" t="s">
        <v>115</v>
      </c>
      <c r="D10" s="19" t="s">
        <v>116</v>
      </c>
      <c r="E10" s="19" t="s">
        <v>85</v>
      </c>
      <c r="F10" s="19" t="s">
        <v>130</v>
      </c>
      <c r="G10" s="20" t="s">
        <v>131</v>
      </c>
      <c r="H10" s="19" t="s">
        <v>132</v>
      </c>
      <c r="I10" s="19" t="s">
        <v>89</v>
      </c>
      <c r="J10" s="19" t="s">
        <v>133</v>
      </c>
      <c r="K10" s="19" t="s">
        <v>105</v>
      </c>
      <c r="L10" s="19" t="s">
        <v>121</v>
      </c>
      <c r="M10" s="19" t="s">
        <v>85</v>
      </c>
      <c r="N10" s="19" t="s">
        <v>134</v>
      </c>
      <c r="O10" s="19" t="s">
        <v>123</v>
      </c>
      <c r="P10" s="19">
        <v>1.5</v>
      </c>
      <c r="Q10" s="19" t="s">
        <v>124</v>
      </c>
      <c r="R10" s="19">
        <v>67.5</v>
      </c>
      <c r="S10" s="19">
        <v>67.5</v>
      </c>
      <c r="T10" s="19"/>
      <c r="U10" s="19">
        <v>1</v>
      </c>
      <c r="V10" s="19">
        <v>27</v>
      </c>
      <c r="W10" s="19">
        <v>79</v>
      </c>
      <c r="X10" s="19">
        <v>1</v>
      </c>
      <c r="Y10" s="19">
        <v>3</v>
      </c>
      <c r="Z10" s="19">
        <v>5</v>
      </c>
      <c r="AA10" s="19" t="s">
        <v>135</v>
      </c>
      <c r="AB10" s="19" t="s">
        <v>126</v>
      </c>
      <c r="AC10" s="19" t="s">
        <v>127</v>
      </c>
      <c r="AD10" s="19" t="s">
        <v>128</v>
      </c>
      <c r="AE10" s="19" t="s">
        <v>85</v>
      </c>
      <c r="AF10" s="19" t="s">
        <v>100</v>
      </c>
      <c r="AG10" s="19" t="s">
        <v>136</v>
      </c>
      <c r="AH10" s="19" t="s">
        <v>137</v>
      </c>
      <c r="AI10" s="19"/>
    </row>
    <row r="11" s="3" customFormat="1" ht="67" customHeight="1" spans="1:35">
      <c r="A11" s="19">
        <v>5</v>
      </c>
      <c r="B11" s="19" t="s">
        <v>82</v>
      </c>
      <c r="C11" s="19" t="s">
        <v>83</v>
      </c>
      <c r="D11" s="19" t="s">
        <v>84</v>
      </c>
      <c r="E11" s="19" t="s">
        <v>85</v>
      </c>
      <c r="F11" s="19" t="s">
        <v>138</v>
      </c>
      <c r="G11" s="20" t="s">
        <v>139</v>
      </c>
      <c r="H11" s="19" t="s">
        <v>140</v>
      </c>
      <c r="I11" s="19" t="s">
        <v>89</v>
      </c>
      <c r="J11" s="19" t="s">
        <v>141</v>
      </c>
      <c r="K11" s="19" t="s">
        <v>105</v>
      </c>
      <c r="L11" s="19" t="s">
        <v>106</v>
      </c>
      <c r="M11" s="19" t="s">
        <v>85</v>
      </c>
      <c r="N11" s="19" t="s">
        <v>142</v>
      </c>
      <c r="O11" s="19" t="s">
        <v>108</v>
      </c>
      <c r="P11" s="19">
        <v>105</v>
      </c>
      <c r="Q11" s="22" t="s">
        <v>109</v>
      </c>
      <c r="R11" s="19">
        <v>5.05</v>
      </c>
      <c r="S11" s="19">
        <v>5.05</v>
      </c>
      <c r="T11" s="19"/>
      <c r="U11" s="19">
        <v>1</v>
      </c>
      <c r="V11" s="19">
        <v>12</v>
      </c>
      <c r="W11" s="19">
        <v>34</v>
      </c>
      <c r="X11" s="19">
        <v>1</v>
      </c>
      <c r="Y11" s="19">
        <v>3</v>
      </c>
      <c r="Z11" s="19">
        <v>7</v>
      </c>
      <c r="AA11" s="19" t="s">
        <v>143</v>
      </c>
      <c r="AB11" s="19" t="s">
        <v>111</v>
      </c>
      <c r="AC11" s="19" t="s">
        <v>98</v>
      </c>
      <c r="AD11" s="19" t="s">
        <v>99</v>
      </c>
      <c r="AE11" s="19" t="s">
        <v>85</v>
      </c>
      <c r="AF11" s="19" t="s">
        <v>100</v>
      </c>
      <c r="AG11" s="19" t="s">
        <v>144</v>
      </c>
      <c r="AH11" s="19" t="s">
        <v>145</v>
      </c>
      <c r="AI11" s="21"/>
    </row>
    <row r="12" s="3" customFormat="1" ht="67" customHeight="1" spans="1:35">
      <c r="A12" s="19">
        <v>6</v>
      </c>
      <c r="B12" s="19" t="s">
        <v>82</v>
      </c>
      <c r="C12" s="19" t="s">
        <v>83</v>
      </c>
      <c r="D12" s="19" t="s">
        <v>84</v>
      </c>
      <c r="E12" s="19" t="s">
        <v>85</v>
      </c>
      <c r="F12" s="19" t="s">
        <v>138</v>
      </c>
      <c r="G12" s="19" t="s">
        <v>146</v>
      </c>
      <c r="H12" s="19" t="s">
        <v>147</v>
      </c>
      <c r="I12" s="19" t="s">
        <v>89</v>
      </c>
      <c r="J12" s="19" t="s">
        <v>148</v>
      </c>
      <c r="K12" s="19" t="s">
        <v>149</v>
      </c>
      <c r="L12" s="19" t="s">
        <v>150</v>
      </c>
      <c r="M12" s="19" t="s">
        <v>85</v>
      </c>
      <c r="N12" s="19" t="s">
        <v>151</v>
      </c>
      <c r="O12" s="19" t="s">
        <v>108</v>
      </c>
      <c r="P12" s="19">
        <v>1400</v>
      </c>
      <c r="Q12" s="19" t="s">
        <v>152</v>
      </c>
      <c r="R12" s="19">
        <v>350</v>
      </c>
      <c r="S12" s="19">
        <v>350</v>
      </c>
      <c r="T12" s="19"/>
      <c r="U12" s="19">
        <v>1</v>
      </c>
      <c r="V12" s="19">
        <v>63</v>
      </c>
      <c r="W12" s="19">
        <v>196</v>
      </c>
      <c r="X12" s="19">
        <v>1</v>
      </c>
      <c r="Y12" s="19">
        <v>15</v>
      </c>
      <c r="Z12" s="19">
        <v>41</v>
      </c>
      <c r="AA12" s="19" t="s">
        <v>153</v>
      </c>
      <c r="AB12" s="19" t="s">
        <v>126</v>
      </c>
      <c r="AC12" s="19" t="s">
        <v>98</v>
      </c>
      <c r="AD12" s="19" t="s">
        <v>99</v>
      </c>
      <c r="AE12" s="19" t="s">
        <v>85</v>
      </c>
      <c r="AF12" s="19" t="s">
        <v>100</v>
      </c>
      <c r="AG12" s="19" t="s">
        <v>144</v>
      </c>
      <c r="AH12" s="19" t="s">
        <v>145</v>
      </c>
      <c r="AI12" s="19"/>
    </row>
    <row r="13" s="3" customFormat="1" ht="67" customHeight="1" spans="1:35">
      <c r="A13" s="19">
        <v>7</v>
      </c>
      <c r="B13" s="19" t="s">
        <v>82</v>
      </c>
      <c r="C13" s="19" t="s">
        <v>83</v>
      </c>
      <c r="D13" s="19" t="s">
        <v>84</v>
      </c>
      <c r="E13" s="19" t="s">
        <v>85</v>
      </c>
      <c r="F13" s="19" t="s">
        <v>154</v>
      </c>
      <c r="G13" s="20" t="s">
        <v>155</v>
      </c>
      <c r="H13" s="19" t="s">
        <v>156</v>
      </c>
      <c r="I13" s="19" t="s">
        <v>89</v>
      </c>
      <c r="J13" s="19" t="s">
        <v>157</v>
      </c>
      <c r="K13" s="19" t="s">
        <v>105</v>
      </c>
      <c r="L13" s="19" t="s">
        <v>106</v>
      </c>
      <c r="M13" s="19" t="s">
        <v>85</v>
      </c>
      <c r="N13" s="19" t="s">
        <v>158</v>
      </c>
      <c r="O13" s="19" t="s">
        <v>108</v>
      </c>
      <c r="P13" s="19">
        <v>80</v>
      </c>
      <c r="Q13" s="22" t="s">
        <v>109</v>
      </c>
      <c r="R13" s="19">
        <v>4</v>
      </c>
      <c r="S13" s="19">
        <v>4</v>
      </c>
      <c r="T13" s="19"/>
      <c r="U13" s="19">
        <v>1</v>
      </c>
      <c r="V13" s="19">
        <v>3</v>
      </c>
      <c r="W13" s="19">
        <v>6</v>
      </c>
      <c r="X13" s="19">
        <v>1</v>
      </c>
      <c r="Y13" s="19">
        <v>0</v>
      </c>
      <c r="Z13" s="19">
        <v>0</v>
      </c>
      <c r="AA13" s="19" t="s">
        <v>159</v>
      </c>
      <c r="AB13" s="19" t="s">
        <v>111</v>
      </c>
      <c r="AC13" s="19" t="s">
        <v>98</v>
      </c>
      <c r="AD13" s="19" t="s">
        <v>99</v>
      </c>
      <c r="AE13" s="19" t="s">
        <v>85</v>
      </c>
      <c r="AF13" s="19" t="s">
        <v>100</v>
      </c>
      <c r="AG13" s="19" t="s">
        <v>160</v>
      </c>
      <c r="AH13" s="19" t="s">
        <v>161</v>
      </c>
      <c r="AI13" s="21"/>
    </row>
    <row r="14" s="3" customFormat="1" ht="67" customHeight="1" spans="1:35">
      <c r="A14" s="19">
        <v>8</v>
      </c>
      <c r="B14" s="19" t="s">
        <v>82</v>
      </c>
      <c r="C14" s="19" t="s">
        <v>83</v>
      </c>
      <c r="D14" s="19" t="s">
        <v>84</v>
      </c>
      <c r="E14" s="19" t="s">
        <v>85</v>
      </c>
      <c r="F14" s="19" t="s">
        <v>154</v>
      </c>
      <c r="G14" s="56" t="s">
        <v>162</v>
      </c>
      <c r="H14" s="19" t="s">
        <v>163</v>
      </c>
      <c r="I14" s="19" t="s">
        <v>89</v>
      </c>
      <c r="J14" s="19" t="s">
        <v>164</v>
      </c>
      <c r="K14" s="19" t="s">
        <v>149</v>
      </c>
      <c r="L14" s="19" t="s">
        <v>150</v>
      </c>
      <c r="M14" s="19" t="s">
        <v>85</v>
      </c>
      <c r="N14" s="19" t="s">
        <v>165</v>
      </c>
      <c r="O14" s="19" t="s">
        <v>108</v>
      </c>
      <c r="P14" s="19">
        <v>1200</v>
      </c>
      <c r="Q14" s="19" t="s">
        <v>152</v>
      </c>
      <c r="R14" s="19">
        <v>300</v>
      </c>
      <c r="S14" s="19">
        <v>300</v>
      </c>
      <c r="T14" s="19"/>
      <c r="U14" s="19">
        <v>1</v>
      </c>
      <c r="V14" s="19">
        <v>201</v>
      </c>
      <c r="W14" s="19">
        <v>502</v>
      </c>
      <c r="X14" s="19">
        <v>1</v>
      </c>
      <c r="Y14" s="19">
        <v>40</v>
      </c>
      <c r="Z14" s="19">
        <v>78</v>
      </c>
      <c r="AA14" s="19" t="s">
        <v>166</v>
      </c>
      <c r="AB14" s="19" t="s">
        <v>126</v>
      </c>
      <c r="AC14" s="19" t="s">
        <v>98</v>
      </c>
      <c r="AD14" s="19" t="s">
        <v>99</v>
      </c>
      <c r="AE14" s="19" t="s">
        <v>85</v>
      </c>
      <c r="AF14" s="19" t="s">
        <v>100</v>
      </c>
      <c r="AG14" s="19" t="s">
        <v>160</v>
      </c>
      <c r="AH14" s="19" t="s">
        <v>161</v>
      </c>
      <c r="AI14" s="19"/>
    </row>
    <row r="15" s="3" customFormat="1" ht="109" customHeight="1" spans="1:35">
      <c r="A15" s="19">
        <v>9</v>
      </c>
      <c r="B15" s="19" t="s">
        <v>114</v>
      </c>
      <c r="C15" s="19" t="s">
        <v>115</v>
      </c>
      <c r="D15" s="19" t="s">
        <v>116</v>
      </c>
      <c r="E15" s="19" t="s">
        <v>85</v>
      </c>
      <c r="F15" s="19" t="s">
        <v>154</v>
      </c>
      <c r="G15" s="20" t="s">
        <v>167</v>
      </c>
      <c r="H15" s="19" t="s">
        <v>168</v>
      </c>
      <c r="I15" s="19" t="s">
        <v>89</v>
      </c>
      <c r="J15" s="19" t="s">
        <v>169</v>
      </c>
      <c r="K15" s="19" t="s">
        <v>105</v>
      </c>
      <c r="L15" s="19" t="s">
        <v>170</v>
      </c>
      <c r="M15" s="19" t="s">
        <v>85</v>
      </c>
      <c r="N15" s="19" t="s">
        <v>171</v>
      </c>
      <c r="O15" s="19" t="s">
        <v>123</v>
      </c>
      <c r="P15" s="19">
        <v>2</v>
      </c>
      <c r="Q15" s="19" t="s">
        <v>124</v>
      </c>
      <c r="R15" s="19">
        <v>90</v>
      </c>
      <c r="S15" s="19">
        <v>90</v>
      </c>
      <c r="T15" s="19"/>
      <c r="U15" s="19">
        <v>1</v>
      </c>
      <c r="V15" s="19">
        <v>201</v>
      </c>
      <c r="W15" s="19">
        <v>502</v>
      </c>
      <c r="X15" s="19">
        <v>1</v>
      </c>
      <c r="Y15" s="19">
        <v>40</v>
      </c>
      <c r="Z15" s="19">
        <v>78</v>
      </c>
      <c r="AA15" s="19" t="s">
        <v>172</v>
      </c>
      <c r="AB15" s="19" t="s">
        <v>126</v>
      </c>
      <c r="AC15" s="19" t="s">
        <v>127</v>
      </c>
      <c r="AD15" s="19" t="s">
        <v>128</v>
      </c>
      <c r="AE15" s="19" t="s">
        <v>85</v>
      </c>
      <c r="AF15" s="19" t="s">
        <v>100</v>
      </c>
      <c r="AG15" s="19" t="s">
        <v>160</v>
      </c>
      <c r="AH15" s="19" t="s">
        <v>161</v>
      </c>
      <c r="AI15" s="19"/>
    </row>
    <row r="16" s="3" customFormat="1" ht="67" customHeight="1" spans="1:35">
      <c r="A16" s="19">
        <v>10</v>
      </c>
      <c r="B16" s="19" t="s">
        <v>82</v>
      </c>
      <c r="C16" s="19" t="s">
        <v>83</v>
      </c>
      <c r="D16" s="19" t="s">
        <v>84</v>
      </c>
      <c r="E16" s="19" t="s">
        <v>85</v>
      </c>
      <c r="F16" s="19" t="s">
        <v>173</v>
      </c>
      <c r="G16" s="20" t="s">
        <v>174</v>
      </c>
      <c r="H16" s="19" t="s">
        <v>175</v>
      </c>
      <c r="I16" s="19" t="s">
        <v>89</v>
      </c>
      <c r="J16" s="19" t="s">
        <v>176</v>
      </c>
      <c r="K16" s="19" t="s">
        <v>105</v>
      </c>
      <c r="L16" s="19" t="s">
        <v>106</v>
      </c>
      <c r="M16" s="19" t="s">
        <v>85</v>
      </c>
      <c r="N16" s="19" t="s">
        <v>177</v>
      </c>
      <c r="O16" s="19" t="s">
        <v>108</v>
      </c>
      <c r="P16" s="19">
        <v>53</v>
      </c>
      <c r="Q16" s="22" t="s">
        <v>109</v>
      </c>
      <c r="R16" s="19">
        <v>2.65</v>
      </c>
      <c r="S16" s="19">
        <v>2.65</v>
      </c>
      <c r="T16" s="19"/>
      <c r="U16" s="19">
        <v>1</v>
      </c>
      <c r="V16" s="19">
        <v>16</v>
      </c>
      <c r="W16" s="19">
        <v>50</v>
      </c>
      <c r="X16" s="19">
        <v>0</v>
      </c>
      <c r="Y16" s="19">
        <v>8</v>
      </c>
      <c r="Z16" s="19">
        <v>22</v>
      </c>
      <c r="AA16" s="19" t="s">
        <v>178</v>
      </c>
      <c r="AB16" s="19" t="s">
        <v>111</v>
      </c>
      <c r="AC16" s="19" t="s">
        <v>98</v>
      </c>
      <c r="AD16" s="19" t="s">
        <v>99</v>
      </c>
      <c r="AE16" s="19" t="s">
        <v>85</v>
      </c>
      <c r="AF16" s="19" t="s">
        <v>100</v>
      </c>
      <c r="AG16" s="19" t="s">
        <v>179</v>
      </c>
      <c r="AH16" s="19" t="s">
        <v>180</v>
      </c>
      <c r="AI16" s="21"/>
    </row>
    <row r="17" s="3" customFormat="1" ht="67" customHeight="1" spans="1:35">
      <c r="A17" s="19">
        <v>11</v>
      </c>
      <c r="B17" s="19" t="s">
        <v>82</v>
      </c>
      <c r="C17" s="19" t="s">
        <v>83</v>
      </c>
      <c r="D17" s="19" t="s">
        <v>84</v>
      </c>
      <c r="E17" s="19" t="s">
        <v>85</v>
      </c>
      <c r="F17" s="19" t="s">
        <v>173</v>
      </c>
      <c r="G17" s="20" t="s">
        <v>181</v>
      </c>
      <c r="H17" s="19" t="s">
        <v>182</v>
      </c>
      <c r="I17" s="19" t="s">
        <v>89</v>
      </c>
      <c r="J17" s="19" t="s">
        <v>176</v>
      </c>
      <c r="K17" s="19" t="s">
        <v>105</v>
      </c>
      <c r="L17" s="19" t="s">
        <v>106</v>
      </c>
      <c r="M17" s="19" t="s">
        <v>85</v>
      </c>
      <c r="N17" s="19" t="s">
        <v>183</v>
      </c>
      <c r="O17" s="19" t="s">
        <v>108</v>
      </c>
      <c r="P17" s="19">
        <v>221</v>
      </c>
      <c r="Q17" s="22" t="s">
        <v>109</v>
      </c>
      <c r="R17" s="19">
        <v>11.05</v>
      </c>
      <c r="S17" s="19">
        <v>11.05</v>
      </c>
      <c r="T17" s="19"/>
      <c r="U17" s="19">
        <v>1</v>
      </c>
      <c r="V17" s="19">
        <v>23</v>
      </c>
      <c r="W17" s="19">
        <v>76</v>
      </c>
      <c r="X17" s="19">
        <v>0</v>
      </c>
      <c r="Y17" s="19">
        <v>11</v>
      </c>
      <c r="Z17" s="19">
        <v>35</v>
      </c>
      <c r="AA17" s="19" t="s">
        <v>184</v>
      </c>
      <c r="AB17" s="19" t="s">
        <v>111</v>
      </c>
      <c r="AC17" s="19" t="s">
        <v>98</v>
      </c>
      <c r="AD17" s="19" t="s">
        <v>99</v>
      </c>
      <c r="AE17" s="19" t="s">
        <v>85</v>
      </c>
      <c r="AF17" s="19" t="s">
        <v>100</v>
      </c>
      <c r="AG17" s="19" t="s">
        <v>179</v>
      </c>
      <c r="AH17" s="19" t="s">
        <v>180</v>
      </c>
      <c r="AI17" s="21"/>
    </row>
    <row r="18" s="3" customFormat="1" ht="76" customHeight="1" spans="1:35">
      <c r="A18" s="19">
        <v>12</v>
      </c>
      <c r="B18" s="19" t="s">
        <v>82</v>
      </c>
      <c r="C18" s="19" t="s">
        <v>185</v>
      </c>
      <c r="D18" s="19" t="s">
        <v>186</v>
      </c>
      <c r="E18" s="19" t="s">
        <v>85</v>
      </c>
      <c r="F18" s="19" t="s">
        <v>173</v>
      </c>
      <c r="G18" s="20" t="s">
        <v>187</v>
      </c>
      <c r="H18" s="19" t="s">
        <v>188</v>
      </c>
      <c r="I18" s="19" t="s">
        <v>89</v>
      </c>
      <c r="J18" s="19" t="s">
        <v>176</v>
      </c>
      <c r="K18" s="19" t="s">
        <v>105</v>
      </c>
      <c r="L18" s="19" t="s">
        <v>121</v>
      </c>
      <c r="M18" s="19" t="s">
        <v>85</v>
      </c>
      <c r="N18" s="19" t="s">
        <v>189</v>
      </c>
      <c r="O18" s="19" t="s">
        <v>190</v>
      </c>
      <c r="P18" s="19">
        <v>2</v>
      </c>
      <c r="Q18" s="19" t="s">
        <v>191</v>
      </c>
      <c r="R18" s="19">
        <v>230</v>
      </c>
      <c r="S18" s="19">
        <v>230</v>
      </c>
      <c r="T18" s="19"/>
      <c r="U18" s="19">
        <v>1</v>
      </c>
      <c r="V18" s="19">
        <v>128</v>
      </c>
      <c r="W18" s="19">
        <v>446</v>
      </c>
      <c r="X18" s="19">
        <v>0</v>
      </c>
      <c r="Y18" s="19">
        <v>41</v>
      </c>
      <c r="Z18" s="19">
        <v>89</v>
      </c>
      <c r="AA18" s="19" t="s">
        <v>192</v>
      </c>
      <c r="AB18" s="19" t="s">
        <v>126</v>
      </c>
      <c r="AC18" s="19" t="s">
        <v>98</v>
      </c>
      <c r="AD18" s="19" t="s">
        <v>99</v>
      </c>
      <c r="AE18" s="19" t="s">
        <v>85</v>
      </c>
      <c r="AF18" s="19" t="s">
        <v>100</v>
      </c>
      <c r="AG18" s="19" t="s">
        <v>179</v>
      </c>
      <c r="AH18" s="19" t="s">
        <v>180</v>
      </c>
      <c r="AI18" s="19"/>
    </row>
    <row r="19" s="3" customFormat="1" ht="67" customHeight="1" spans="1:35">
      <c r="A19" s="19">
        <v>13</v>
      </c>
      <c r="B19" s="19" t="s">
        <v>82</v>
      </c>
      <c r="C19" s="19" t="s">
        <v>83</v>
      </c>
      <c r="D19" s="19" t="s">
        <v>84</v>
      </c>
      <c r="E19" s="19" t="s">
        <v>85</v>
      </c>
      <c r="F19" s="19" t="s">
        <v>193</v>
      </c>
      <c r="G19" s="20" t="s">
        <v>194</v>
      </c>
      <c r="H19" s="19" t="s">
        <v>195</v>
      </c>
      <c r="I19" s="19" t="s">
        <v>89</v>
      </c>
      <c r="J19" s="19" t="s">
        <v>196</v>
      </c>
      <c r="K19" s="19" t="s">
        <v>105</v>
      </c>
      <c r="L19" s="19" t="s">
        <v>106</v>
      </c>
      <c r="M19" s="19" t="s">
        <v>85</v>
      </c>
      <c r="N19" s="19" t="s">
        <v>197</v>
      </c>
      <c r="O19" s="19" t="s">
        <v>94</v>
      </c>
      <c r="P19" s="19">
        <v>16</v>
      </c>
      <c r="Q19" s="19" t="s">
        <v>95</v>
      </c>
      <c r="R19" s="19">
        <v>24</v>
      </c>
      <c r="S19" s="19">
        <v>24</v>
      </c>
      <c r="T19" s="19"/>
      <c r="U19" s="19">
        <v>1</v>
      </c>
      <c r="V19" s="19">
        <v>2</v>
      </c>
      <c r="W19" s="19">
        <v>4</v>
      </c>
      <c r="X19" s="19">
        <v>1</v>
      </c>
      <c r="Y19" s="19">
        <v>1</v>
      </c>
      <c r="Z19" s="19">
        <v>2</v>
      </c>
      <c r="AA19" s="19" t="s">
        <v>198</v>
      </c>
      <c r="AB19" s="19" t="s">
        <v>199</v>
      </c>
      <c r="AC19" s="19" t="s">
        <v>98</v>
      </c>
      <c r="AD19" s="19" t="s">
        <v>99</v>
      </c>
      <c r="AE19" s="19" t="s">
        <v>85</v>
      </c>
      <c r="AF19" s="19" t="s">
        <v>100</v>
      </c>
      <c r="AG19" s="19" t="s">
        <v>200</v>
      </c>
      <c r="AH19" s="19" t="s">
        <v>201</v>
      </c>
      <c r="AI19" s="20"/>
    </row>
    <row r="20" s="3" customFormat="1" ht="67" customHeight="1" spans="1:35">
      <c r="A20" s="19">
        <v>14</v>
      </c>
      <c r="B20" s="19" t="s">
        <v>82</v>
      </c>
      <c r="C20" s="19" t="s">
        <v>83</v>
      </c>
      <c r="D20" s="19" t="s">
        <v>84</v>
      </c>
      <c r="E20" s="19" t="s">
        <v>85</v>
      </c>
      <c r="F20" s="19" t="s">
        <v>202</v>
      </c>
      <c r="G20" s="20" t="s">
        <v>203</v>
      </c>
      <c r="H20" s="19" t="s">
        <v>204</v>
      </c>
      <c r="I20" s="19" t="s">
        <v>89</v>
      </c>
      <c r="J20" s="19" t="s">
        <v>205</v>
      </c>
      <c r="K20" s="19" t="s">
        <v>105</v>
      </c>
      <c r="L20" s="19" t="s">
        <v>106</v>
      </c>
      <c r="M20" s="19" t="s">
        <v>85</v>
      </c>
      <c r="N20" s="19" t="s">
        <v>206</v>
      </c>
      <c r="O20" s="19" t="s">
        <v>108</v>
      </c>
      <c r="P20" s="19">
        <v>53</v>
      </c>
      <c r="Q20" s="22" t="s">
        <v>109</v>
      </c>
      <c r="R20" s="19">
        <v>2.65</v>
      </c>
      <c r="S20" s="19">
        <v>2.65</v>
      </c>
      <c r="T20" s="19"/>
      <c r="U20" s="19">
        <v>1</v>
      </c>
      <c r="V20" s="19">
        <v>2</v>
      </c>
      <c r="W20" s="19">
        <v>7</v>
      </c>
      <c r="X20" s="19">
        <v>1</v>
      </c>
      <c r="Y20" s="19">
        <v>1</v>
      </c>
      <c r="Z20" s="19">
        <v>3</v>
      </c>
      <c r="AA20" s="19" t="s">
        <v>207</v>
      </c>
      <c r="AB20" s="19" t="s">
        <v>111</v>
      </c>
      <c r="AC20" s="19" t="s">
        <v>98</v>
      </c>
      <c r="AD20" s="19" t="s">
        <v>99</v>
      </c>
      <c r="AE20" s="19" t="s">
        <v>85</v>
      </c>
      <c r="AF20" s="19" t="s">
        <v>100</v>
      </c>
      <c r="AG20" s="19" t="s">
        <v>208</v>
      </c>
      <c r="AH20" s="19" t="s">
        <v>209</v>
      </c>
      <c r="AI20" s="21"/>
    </row>
    <row r="21" s="3" customFormat="1" ht="67" customHeight="1" spans="1:35">
      <c r="A21" s="19">
        <v>15</v>
      </c>
      <c r="B21" s="19" t="s">
        <v>82</v>
      </c>
      <c r="C21" s="19" t="s">
        <v>83</v>
      </c>
      <c r="D21" s="19" t="s">
        <v>84</v>
      </c>
      <c r="E21" s="19" t="s">
        <v>85</v>
      </c>
      <c r="F21" s="19" t="s">
        <v>202</v>
      </c>
      <c r="G21" s="20" t="s">
        <v>210</v>
      </c>
      <c r="H21" s="19" t="s">
        <v>211</v>
      </c>
      <c r="I21" s="19" t="s">
        <v>89</v>
      </c>
      <c r="J21" s="19" t="s">
        <v>205</v>
      </c>
      <c r="K21" s="19" t="s">
        <v>105</v>
      </c>
      <c r="L21" s="19" t="s">
        <v>106</v>
      </c>
      <c r="M21" s="19" t="s">
        <v>85</v>
      </c>
      <c r="N21" s="19" t="s">
        <v>212</v>
      </c>
      <c r="O21" s="19" t="s">
        <v>108</v>
      </c>
      <c r="P21" s="19">
        <v>45</v>
      </c>
      <c r="Q21" s="22" t="s">
        <v>213</v>
      </c>
      <c r="R21" s="19">
        <v>1.35</v>
      </c>
      <c r="S21" s="19">
        <v>1.35</v>
      </c>
      <c r="T21" s="19"/>
      <c r="U21" s="19">
        <v>1</v>
      </c>
      <c r="V21" s="19">
        <v>4</v>
      </c>
      <c r="W21" s="19">
        <v>9</v>
      </c>
      <c r="X21" s="19">
        <v>1</v>
      </c>
      <c r="Y21" s="19">
        <v>2</v>
      </c>
      <c r="Z21" s="19">
        <v>5</v>
      </c>
      <c r="AA21" s="19" t="s">
        <v>214</v>
      </c>
      <c r="AB21" s="19" t="s">
        <v>111</v>
      </c>
      <c r="AC21" s="19" t="s">
        <v>98</v>
      </c>
      <c r="AD21" s="19" t="s">
        <v>99</v>
      </c>
      <c r="AE21" s="19" t="s">
        <v>85</v>
      </c>
      <c r="AF21" s="19" t="s">
        <v>100</v>
      </c>
      <c r="AG21" s="19" t="s">
        <v>208</v>
      </c>
      <c r="AH21" s="19" t="s">
        <v>209</v>
      </c>
      <c r="AI21" s="19"/>
    </row>
    <row r="22" s="3" customFormat="1" ht="60" customHeight="1" spans="1:35">
      <c r="A22" s="19">
        <v>16</v>
      </c>
      <c r="B22" s="19" t="s">
        <v>82</v>
      </c>
      <c r="C22" s="19" t="s">
        <v>83</v>
      </c>
      <c r="D22" s="19" t="s">
        <v>84</v>
      </c>
      <c r="E22" s="19" t="s">
        <v>85</v>
      </c>
      <c r="F22" s="19" t="s">
        <v>215</v>
      </c>
      <c r="G22" s="20" t="s">
        <v>216</v>
      </c>
      <c r="H22" s="19" t="s">
        <v>217</v>
      </c>
      <c r="I22" s="19" t="s">
        <v>89</v>
      </c>
      <c r="J22" s="19" t="s">
        <v>218</v>
      </c>
      <c r="K22" s="19" t="s">
        <v>105</v>
      </c>
      <c r="L22" s="19" t="s">
        <v>106</v>
      </c>
      <c r="M22" s="19" t="s">
        <v>85</v>
      </c>
      <c r="N22" s="19" t="s">
        <v>219</v>
      </c>
      <c r="O22" s="19" t="s">
        <v>108</v>
      </c>
      <c r="P22" s="19">
        <v>130</v>
      </c>
      <c r="Q22" s="22" t="s">
        <v>109</v>
      </c>
      <c r="R22" s="19">
        <v>6.5</v>
      </c>
      <c r="S22" s="19">
        <v>6.5</v>
      </c>
      <c r="T22" s="19"/>
      <c r="U22" s="19">
        <v>1</v>
      </c>
      <c r="V22" s="19">
        <v>7</v>
      </c>
      <c r="W22" s="19">
        <v>24</v>
      </c>
      <c r="X22" s="19">
        <v>1</v>
      </c>
      <c r="Y22" s="19">
        <v>3</v>
      </c>
      <c r="Z22" s="19">
        <v>5</v>
      </c>
      <c r="AA22" s="19" t="s">
        <v>220</v>
      </c>
      <c r="AB22" s="19" t="s">
        <v>111</v>
      </c>
      <c r="AC22" s="19" t="s">
        <v>98</v>
      </c>
      <c r="AD22" s="19" t="s">
        <v>99</v>
      </c>
      <c r="AE22" s="19" t="s">
        <v>85</v>
      </c>
      <c r="AF22" s="19" t="s">
        <v>100</v>
      </c>
      <c r="AG22" s="19" t="s">
        <v>221</v>
      </c>
      <c r="AH22" s="19" t="s">
        <v>222</v>
      </c>
      <c r="AI22" s="21"/>
    </row>
    <row r="23" s="3" customFormat="1" ht="90" customHeight="1" spans="1:35">
      <c r="A23" s="19">
        <v>17</v>
      </c>
      <c r="B23" s="19" t="s">
        <v>114</v>
      </c>
      <c r="C23" s="19" t="s">
        <v>115</v>
      </c>
      <c r="D23" s="19" t="s">
        <v>116</v>
      </c>
      <c r="E23" s="19" t="s">
        <v>85</v>
      </c>
      <c r="F23" s="19" t="s">
        <v>215</v>
      </c>
      <c r="G23" s="20" t="s">
        <v>223</v>
      </c>
      <c r="H23" s="19" t="s">
        <v>224</v>
      </c>
      <c r="I23" s="19" t="s">
        <v>89</v>
      </c>
      <c r="J23" s="19" t="s">
        <v>225</v>
      </c>
      <c r="K23" s="19" t="s">
        <v>105</v>
      </c>
      <c r="L23" s="19" t="s">
        <v>121</v>
      </c>
      <c r="M23" s="19" t="s">
        <v>85</v>
      </c>
      <c r="N23" s="19" t="s">
        <v>226</v>
      </c>
      <c r="O23" s="19" t="s">
        <v>123</v>
      </c>
      <c r="P23" s="19">
        <v>2</v>
      </c>
      <c r="Q23" s="19" t="s">
        <v>124</v>
      </c>
      <c r="R23" s="19">
        <v>90</v>
      </c>
      <c r="S23" s="19">
        <v>90</v>
      </c>
      <c r="T23" s="19"/>
      <c r="U23" s="19">
        <v>1</v>
      </c>
      <c r="V23" s="19">
        <v>107</v>
      </c>
      <c r="W23" s="19">
        <v>329</v>
      </c>
      <c r="X23" s="19">
        <v>1</v>
      </c>
      <c r="Y23" s="19">
        <v>41</v>
      </c>
      <c r="Z23" s="19">
        <v>121</v>
      </c>
      <c r="AA23" s="19" t="s">
        <v>227</v>
      </c>
      <c r="AB23" s="19" t="s">
        <v>126</v>
      </c>
      <c r="AC23" s="19" t="s">
        <v>127</v>
      </c>
      <c r="AD23" s="19" t="s">
        <v>128</v>
      </c>
      <c r="AE23" s="19" t="s">
        <v>85</v>
      </c>
      <c r="AF23" s="19" t="s">
        <v>100</v>
      </c>
      <c r="AG23" s="19" t="s">
        <v>221</v>
      </c>
      <c r="AH23" s="19" t="s">
        <v>222</v>
      </c>
      <c r="AI23" s="19"/>
    </row>
    <row r="24" s="3" customFormat="1" ht="60" customHeight="1" spans="1:35">
      <c r="A24" s="19">
        <v>18</v>
      </c>
      <c r="B24" s="19" t="s">
        <v>82</v>
      </c>
      <c r="C24" s="19" t="s">
        <v>83</v>
      </c>
      <c r="D24" s="19" t="s">
        <v>84</v>
      </c>
      <c r="E24" s="19" t="s">
        <v>85</v>
      </c>
      <c r="F24" s="19" t="s">
        <v>228</v>
      </c>
      <c r="G24" s="20" t="s">
        <v>229</v>
      </c>
      <c r="H24" s="19" t="s">
        <v>230</v>
      </c>
      <c r="I24" s="19" t="s">
        <v>89</v>
      </c>
      <c r="J24" s="19" t="s">
        <v>231</v>
      </c>
      <c r="K24" s="19" t="s">
        <v>105</v>
      </c>
      <c r="L24" s="19" t="s">
        <v>106</v>
      </c>
      <c r="M24" s="19" t="s">
        <v>85</v>
      </c>
      <c r="N24" s="19" t="s">
        <v>232</v>
      </c>
      <c r="O24" s="19" t="s">
        <v>108</v>
      </c>
      <c r="P24" s="19">
        <v>107</v>
      </c>
      <c r="Q24" s="22" t="s">
        <v>213</v>
      </c>
      <c r="R24" s="19">
        <v>3.21</v>
      </c>
      <c r="S24" s="19">
        <v>3.21</v>
      </c>
      <c r="T24" s="19"/>
      <c r="U24" s="19">
        <v>1</v>
      </c>
      <c r="V24" s="19">
        <v>29</v>
      </c>
      <c r="W24" s="19">
        <v>75</v>
      </c>
      <c r="X24" s="19">
        <v>1</v>
      </c>
      <c r="Y24" s="19">
        <v>8</v>
      </c>
      <c r="Z24" s="19">
        <v>25</v>
      </c>
      <c r="AA24" s="19" t="s">
        <v>233</v>
      </c>
      <c r="AB24" s="19" t="s">
        <v>111</v>
      </c>
      <c r="AC24" s="19" t="s">
        <v>98</v>
      </c>
      <c r="AD24" s="19" t="s">
        <v>99</v>
      </c>
      <c r="AE24" s="19" t="s">
        <v>85</v>
      </c>
      <c r="AF24" s="19" t="s">
        <v>100</v>
      </c>
      <c r="AG24" s="19" t="s">
        <v>234</v>
      </c>
      <c r="AH24" s="19" t="s">
        <v>235</v>
      </c>
      <c r="AI24" s="19"/>
    </row>
    <row r="25" s="3" customFormat="1" ht="67" customHeight="1" spans="1:35">
      <c r="A25" s="19">
        <v>19</v>
      </c>
      <c r="B25" s="19" t="s">
        <v>82</v>
      </c>
      <c r="C25" s="19" t="s">
        <v>83</v>
      </c>
      <c r="D25" s="19" t="s">
        <v>84</v>
      </c>
      <c r="E25" s="19" t="s">
        <v>85</v>
      </c>
      <c r="F25" s="19" t="s">
        <v>236</v>
      </c>
      <c r="G25" s="20" t="s">
        <v>237</v>
      </c>
      <c r="H25" s="19" t="s">
        <v>238</v>
      </c>
      <c r="I25" s="19" t="s">
        <v>89</v>
      </c>
      <c r="J25" s="19" t="s">
        <v>239</v>
      </c>
      <c r="K25" s="19" t="s">
        <v>105</v>
      </c>
      <c r="L25" s="19" t="s">
        <v>106</v>
      </c>
      <c r="M25" s="19" t="s">
        <v>85</v>
      </c>
      <c r="N25" s="19" t="s">
        <v>240</v>
      </c>
      <c r="O25" s="19" t="s">
        <v>108</v>
      </c>
      <c r="P25" s="19">
        <v>134.35</v>
      </c>
      <c r="Q25" s="22" t="s">
        <v>109</v>
      </c>
      <c r="R25" s="19">
        <v>6.7175</v>
      </c>
      <c r="S25" s="19">
        <v>6.7175</v>
      </c>
      <c r="T25" s="19"/>
      <c r="U25" s="19">
        <v>1</v>
      </c>
      <c r="V25" s="19">
        <v>50</v>
      </c>
      <c r="W25" s="19">
        <v>133</v>
      </c>
      <c r="X25" s="19">
        <v>0</v>
      </c>
      <c r="Y25" s="19">
        <v>8</v>
      </c>
      <c r="Z25" s="19">
        <v>23</v>
      </c>
      <c r="AA25" s="19" t="s">
        <v>241</v>
      </c>
      <c r="AB25" s="19" t="s">
        <v>111</v>
      </c>
      <c r="AC25" s="19" t="s">
        <v>98</v>
      </c>
      <c r="AD25" s="19" t="s">
        <v>99</v>
      </c>
      <c r="AE25" s="19" t="s">
        <v>85</v>
      </c>
      <c r="AF25" s="19" t="s">
        <v>100</v>
      </c>
      <c r="AG25" s="19" t="s">
        <v>236</v>
      </c>
      <c r="AH25" s="19" t="s">
        <v>242</v>
      </c>
      <c r="AI25" s="20"/>
    </row>
    <row r="26" s="3" customFormat="1" ht="67" customHeight="1" spans="1:35">
      <c r="A26" s="19">
        <v>20</v>
      </c>
      <c r="B26" s="23" t="s">
        <v>82</v>
      </c>
      <c r="C26" s="23" t="s">
        <v>83</v>
      </c>
      <c r="D26" s="23" t="s">
        <v>84</v>
      </c>
      <c r="E26" s="23" t="s">
        <v>85</v>
      </c>
      <c r="F26" s="23" t="s">
        <v>243</v>
      </c>
      <c r="G26" s="23"/>
      <c r="H26" s="23" t="s">
        <v>244</v>
      </c>
      <c r="I26" s="23" t="s">
        <v>89</v>
      </c>
      <c r="J26" s="23" t="s">
        <v>243</v>
      </c>
      <c r="K26" s="23" t="s">
        <v>245</v>
      </c>
      <c r="L26" s="23" t="s">
        <v>246</v>
      </c>
      <c r="M26" s="23" t="s">
        <v>85</v>
      </c>
      <c r="N26" s="23" t="s">
        <v>247</v>
      </c>
      <c r="O26" s="23" t="s">
        <v>108</v>
      </c>
      <c r="P26" s="23">
        <v>29350</v>
      </c>
      <c r="Q26" s="23" t="s">
        <v>248</v>
      </c>
      <c r="R26" s="23">
        <v>410.9</v>
      </c>
      <c r="S26" s="23">
        <v>410.9</v>
      </c>
      <c r="T26" s="23"/>
      <c r="U26" s="23">
        <v>17</v>
      </c>
      <c r="V26" s="23">
        <v>3455</v>
      </c>
      <c r="W26" s="23">
        <v>9978</v>
      </c>
      <c r="X26" s="23">
        <v>11</v>
      </c>
      <c r="Y26" s="23">
        <v>1310</v>
      </c>
      <c r="Z26" s="23">
        <v>3722</v>
      </c>
      <c r="AA26" s="23" t="s">
        <v>249</v>
      </c>
      <c r="AB26" s="23" t="s">
        <v>250</v>
      </c>
      <c r="AC26" s="23" t="s">
        <v>98</v>
      </c>
      <c r="AD26" s="23" t="s">
        <v>99</v>
      </c>
      <c r="AE26" s="23" t="s">
        <v>98</v>
      </c>
      <c r="AF26" s="23" t="s">
        <v>99</v>
      </c>
      <c r="AG26" s="23" t="s">
        <v>85</v>
      </c>
      <c r="AH26" s="23" t="s">
        <v>100</v>
      </c>
      <c r="AI26" s="20"/>
    </row>
    <row r="27" s="3" customFormat="1" ht="67" customHeight="1" spans="1:35">
      <c r="A27" s="19">
        <v>21</v>
      </c>
      <c r="B27" s="23" t="s">
        <v>82</v>
      </c>
      <c r="C27" s="23" t="s">
        <v>83</v>
      </c>
      <c r="D27" s="23" t="s">
        <v>84</v>
      </c>
      <c r="E27" s="23" t="s">
        <v>85</v>
      </c>
      <c r="F27" s="23" t="s">
        <v>193</v>
      </c>
      <c r="G27" s="23"/>
      <c r="H27" s="19" t="s">
        <v>251</v>
      </c>
      <c r="I27" s="19" t="s">
        <v>89</v>
      </c>
      <c r="J27" s="19" t="s">
        <v>193</v>
      </c>
      <c r="K27" s="24" t="s">
        <v>149</v>
      </c>
      <c r="L27" s="24" t="s">
        <v>150</v>
      </c>
      <c r="M27" s="19" t="s">
        <v>85</v>
      </c>
      <c r="N27" s="20" t="s">
        <v>252</v>
      </c>
      <c r="O27" s="19" t="s">
        <v>108</v>
      </c>
      <c r="P27" s="19">
        <v>2500</v>
      </c>
      <c r="Q27" s="19" t="s">
        <v>152</v>
      </c>
      <c r="R27" s="19">
        <v>625</v>
      </c>
      <c r="S27" s="19">
        <v>625</v>
      </c>
      <c r="T27" s="19"/>
      <c r="U27" s="19">
        <v>1</v>
      </c>
      <c r="V27" s="19">
        <v>201</v>
      </c>
      <c r="W27" s="19">
        <v>502</v>
      </c>
      <c r="X27" s="19">
        <v>1</v>
      </c>
      <c r="Y27" s="19">
        <v>40</v>
      </c>
      <c r="Z27" s="19">
        <v>78</v>
      </c>
      <c r="AA27" s="20" t="s">
        <v>253</v>
      </c>
      <c r="AB27" s="20" t="s">
        <v>126</v>
      </c>
      <c r="AC27" s="19" t="s">
        <v>98</v>
      </c>
      <c r="AD27" s="19" t="s">
        <v>99</v>
      </c>
      <c r="AE27" s="19" t="s">
        <v>85</v>
      </c>
      <c r="AF27" s="19" t="s">
        <v>100</v>
      </c>
      <c r="AG27" s="19" t="s">
        <v>200</v>
      </c>
      <c r="AH27" s="19" t="s">
        <v>201</v>
      </c>
      <c r="AI27" s="20"/>
    </row>
    <row r="28" s="3" customFormat="1" ht="24" customHeight="1" spans="1:35">
      <c r="A28" s="19" t="s">
        <v>254</v>
      </c>
      <c r="B28" s="19">
        <v>21</v>
      </c>
      <c r="C28" s="21"/>
      <c r="D28" s="21"/>
      <c r="E28" s="21"/>
      <c r="F28" s="19"/>
      <c r="G28" s="21"/>
      <c r="H28" s="21"/>
      <c r="I28" s="21"/>
      <c r="J28" s="21"/>
      <c r="K28" s="21"/>
      <c r="L28" s="21"/>
      <c r="M28" s="21"/>
      <c r="N28" s="21"/>
      <c r="O28" s="21"/>
      <c r="P28" s="21"/>
      <c r="Q28" s="21"/>
      <c r="R28" s="19">
        <f>SUM(R7:R27)</f>
        <v>2536.5775</v>
      </c>
      <c r="S28" s="19">
        <f t="shared" ref="S28:Z28" si="0">SUM(S7:S27)</f>
        <v>2536.5775</v>
      </c>
      <c r="T28" s="19">
        <f t="shared" si="0"/>
        <v>0</v>
      </c>
      <c r="U28" s="19">
        <f t="shared" si="0"/>
        <v>40</v>
      </c>
      <c r="V28" s="19">
        <f t="shared" si="0"/>
        <v>4922</v>
      </c>
      <c r="W28" s="19">
        <f t="shared" si="0"/>
        <v>13943</v>
      </c>
      <c r="X28" s="19">
        <f t="shared" si="0"/>
        <v>27</v>
      </c>
      <c r="Y28" s="19">
        <f t="shared" si="0"/>
        <v>1687</v>
      </c>
      <c r="Z28" s="19">
        <f t="shared" si="0"/>
        <v>4667</v>
      </c>
      <c r="AA28" s="19">
        <f t="shared" ref="AA28:AK28" si="1">SUM(AA7:AA27)</f>
        <v>0</v>
      </c>
      <c r="AB28" s="19">
        <f t="shared" si="1"/>
        <v>0</v>
      </c>
      <c r="AC28" s="19">
        <f t="shared" si="1"/>
        <v>0</v>
      </c>
      <c r="AD28" s="19">
        <f t="shared" si="1"/>
        <v>0</v>
      </c>
      <c r="AE28" s="19">
        <f t="shared" si="1"/>
        <v>0</v>
      </c>
      <c r="AF28" s="19">
        <f t="shared" si="1"/>
        <v>0</v>
      </c>
      <c r="AG28" s="19">
        <f t="shared" si="1"/>
        <v>0</v>
      </c>
      <c r="AH28" s="19">
        <f t="shared" si="1"/>
        <v>0</v>
      </c>
      <c r="AI28" s="19">
        <f t="shared" si="1"/>
        <v>0</v>
      </c>
    </row>
    <row r="29" s="3" customFormat="1" ht="70" customHeight="1" spans="1:35">
      <c r="A29" s="19">
        <v>1</v>
      </c>
      <c r="B29" s="19" t="s">
        <v>114</v>
      </c>
      <c r="C29" s="20" t="s">
        <v>115</v>
      </c>
      <c r="D29" s="19" t="s">
        <v>116</v>
      </c>
      <c r="E29" s="19" t="s">
        <v>255</v>
      </c>
      <c r="F29" s="20" t="s">
        <v>256</v>
      </c>
      <c r="G29" s="20" t="s">
        <v>257</v>
      </c>
      <c r="H29" s="19" t="s">
        <v>258</v>
      </c>
      <c r="I29" s="20" t="s">
        <v>89</v>
      </c>
      <c r="J29" s="20" t="s">
        <v>259</v>
      </c>
      <c r="K29" s="19" t="s">
        <v>105</v>
      </c>
      <c r="L29" s="19" t="s">
        <v>260</v>
      </c>
      <c r="M29" s="19" t="s">
        <v>255</v>
      </c>
      <c r="N29" s="19" t="s">
        <v>261</v>
      </c>
      <c r="O29" s="20" t="s">
        <v>123</v>
      </c>
      <c r="P29" s="20">
        <v>3.2</v>
      </c>
      <c r="Q29" s="20" t="s">
        <v>262</v>
      </c>
      <c r="R29" s="20">
        <v>128</v>
      </c>
      <c r="S29" s="20">
        <v>128</v>
      </c>
      <c r="T29" s="19"/>
      <c r="U29" s="20">
        <v>1</v>
      </c>
      <c r="V29" s="20">
        <v>169</v>
      </c>
      <c r="W29" s="20">
        <v>471</v>
      </c>
      <c r="X29" s="20">
        <v>1</v>
      </c>
      <c r="Y29" s="20">
        <v>69</v>
      </c>
      <c r="Z29" s="20">
        <v>199</v>
      </c>
      <c r="AA29" s="20" t="s">
        <v>263</v>
      </c>
      <c r="AB29" s="20" t="s">
        <v>264</v>
      </c>
      <c r="AC29" s="19" t="s">
        <v>127</v>
      </c>
      <c r="AD29" s="19" t="s">
        <v>128</v>
      </c>
      <c r="AE29" s="19" t="s">
        <v>255</v>
      </c>
      <c r="AF29" s="20" t="s">
        <v>265</v>
      </c>
      <c r="AG29" s="19" t="s">
        <v>255</v>
      </c>
      <c r="AH29" s="20" t="s">
        <v>265</v>
      </c>
      <c r="AI29" s="20"/>
    </row>
    <row r="30" s="3" customFormat="1" ht="81" customHeight="1" spans="1:35">
      <c r="A30" s="19">
        <v>2</v>
      </c>
      <c r="B30" s="19" t="s">
        <v>114</v>
      </c>
      <c r="C30" s="19" t="s">
        <v>115</v>
      </c>
      <c r="D30" s="19" t="s">
        <v>116</v>
      </c>
      <c r="E30" s="19" t="s">
        <v>255</v>
      </c>
      <c r="F30" s="19" t="s">
        <v>266</v>
      </c>
      <c r="G30" s="20" t="s">
        <v>267</v>
      </c>
      <c r="H30" s="19" t="s">
        <v>268</v>
      </c>
      <c r="I30" s="19" t="s">
        <v>89</v>
      </c>
      <c r="J30" s="19" t="s">
        <v>269</v>
      </c>
      <c r="K30" s="20" t="s">
        <v>245</v>
      </c>
      <c r="L30" s="20" t="s">
        <v>121</v>
      </c>
      <c r="M30" s="19" t="s">
        <v>255</v>
      </c>
      <c r="N30" s="19" t="s">
        <v>270</v>
      </c>
      <c r="O30" s="19" t="s">
        <v>123</v>
      </c>
      <c r="P30" s="19">
        <v>1.2</v>
      </c>
      <c r="Q30" s="20" t="s">
        <v>262</v>
      </c>
      <c r="R30" s="20">
        <v>48</v>
      </c>
      <c r="S30" s="20">
        <v>48</v>
      </c>
      <c r="T30" s="19"/>
      <c r="U30" s="19">
        <v>1</v>
      </c>
      <c r="V30" s="19">
        <v>197</v>
      </c>
      <c r="W30" s="19">
        <v>524</v>
      </c>
      <c r="X30" s="19">
        <v>1</v>
      </c>
      <c r="Y30" s="19">
        <v>70</v>
      </c>
      <c r="Z30" s="19">
        <v>191</v>
      </c>
      <c r="AA30" s="20" t="s">
        <v>271</v>
      </c>
      <c r="AB30" s="19" t="s">
        <v>272</v>
      </c>
      <c r="AC30" s="19" t="s">
        <v>127</v>
      </c>
      <c r="AD30" s="19" t="s">
        <v>128</v>
      </c>
      <c r="AE30" s="19" t="s">
        <v>255</v>
      </c>
      <c r="AF30" s="20" t="s">
        <v>265</v>
      </c>
      <c r="AG30" s="19" t="s">
        <v>273</v>
      </c>
      <c r="AH30" s="20" t="s">
        <v>274</v>
      </c>
      <c r="AI30" s="20"/>
    </row>
    <row r="31" s="3" customFormat="1" ht="78" customHeight="1" spans="1:35">
      <c r="A31" s="19">
        <v>3</v>
      </c>
      <c r="B31" s="19" t="s">
        <v>82</v>
      </c>
      <c r="C31" s="19" t="s">
        <v>83</v>
      </c>
      <c r="D31" s="19" t="s">
        <v>84</v>
      </c>
      <c r="E31" s="19" t="s">
        <v>255</v>
      </c>
      <c r="F31" s="19" t="s">
        <v>266</v>
      </c>
      <c r="G31" s="20" t="s">
        <v>275</v>
      </c>
      <c r="H31" s="19" t="s">
        <v>276</v>
      </c>
      <c r="I31" s="20" t="s">
        <v>89</v>
      </c>
      <c r="J31" s="20" t="s">
        <v>269</v>
      </c>
      <c r="K31" s="19" t="s">
        <v>105</v>
      </c>
      <c r="L31" s="19" t="s">
        <v>121</v>
      </c>
      <c r="M31" s="19" t="s">
        <v>255</v>
      </c>
      <c r="N31" s="20" t="s">
        <v>277</v>
      </c>
      <c r="O31" s="20" t="s">
        <v>108</v>
      </c>
      <c r="P31" s="20">
        <v>285</v>
      </c>
      <c r="Q31" s="20" t="s">
        <v>152</v>
      </c>
      <c r="R31" s="20">
        <v>71.25</v>
      </c>
      <c r="S31" s="20">
        <v>71.25</v>
      </c>
      <c r="T31" s="20"/>
      <c r="U31" s="20">
        <v>1</v>
      </c>
      <c r="V31" s="20">
        <v>13</v>
      </c>
      <c r="W31" s="20">
        <v>30</v>
      </c>
      <c r="X31" s="20">
        <v>1</v>
      </c>
      <c r="Y31" s="20">
        <v>6</v>
      </c>
      <c r="Z31" s="20">
        <v>16</v>
      </c>
      <c r="AA31" s="20" t="s">
        <v>278</v>
      </c>
      <c r="AB31" s="19" t="s">
        <v>279</v>
      </c>
      <c r="AC31" s="19" t="s">
        <v>98</v>
      </c>
      <c r="AD31" s="19" t="s">
        <v>99</v>
      </c>
      <c r="AE31" s="19" t="s">
        <v>255</v>
      </c>
      <c r="AF31" s="20" t="s">
        <v>265</v>
      </c>
      <c r="AG31" s="19" t="s">
        <v>255</v>
      </c>
      <c r="AH31" s="20" t="s">
        <v>265</v>
      </c>
      <c r="AI31" s="20"/>
    </row>
    <row r="32" s="3" customFormat="1" ht="75" customHeight="1" spans="1:35">
      <c r="A32" s="19">
        <v>4</v>
      </c>
      <c r="B32" s="19" t="s">
        <v>114</v>
      </c>
      <c r="C32" s="19" t="s">
        <v>115</v>
      </c>
      <c r="D32" s="19" t="s">
        <v>116</v>
      </c>
      <c r="E32" s="19" t="s">
        <v>255</v>
      </c>
      <c r="F32" s="19" t="s">
        <v>280</v>
      </c>
      <c r="G32" s="20" t="s">
        <v>281</v>
      </c>
      <c r="H32" s="20" t="s">
        <v>282</v>
      </c>
      <c r="I32" s="20" t="s">
        <v>89</v>
      </c>
      <c r="J32" s="20" t="s">
        <v>280</v>
      </c>
      <c r="K32" s="19" t="s">
        <v>105</v>
      </c>
      <c r="L32" s="19" t="s">
        <v>106</v>
      </c>
      <c r="M32" s="19" t="s">
        <v>255</v>
      </c>
      <c r="N32" s="20" t="s">
        <v>283</v>
      </c>
      <c r="O32" s="20" t="s">
        <v>123</v>
      </c>
      <c r="P32" s="20">
        <v>2.3</v>
      </c>
      <c r="Q32" s="20" t="s">
        <v>284</v>
      </c>
      <c r="R32" s="20">
        <v>130</v>
      </c>
      <c r="S32" s="20">
        <v>130</v>
      </c>
      <c r="T32" s="20"/>
      <c r="U32" s="20">
        <v>1</v>
      </c>
      <c r="V32" s="20">
        <v>85</v>
      </c>
      <c r="W32" s="20">
        <v>286</v>
      </c>
      <c r="X32" s="20">
        <v>1</v>
      </c>
      <c r="Y32" s="20">
        <v>25</v>
      </c>
      <c r="Z32" s="20">
        <v>80</v>
      </c>
      <c r="AA32" s="20" t="s">
        <v>285</v>
      </c>
      <c r="AB32" s="20" t="s">
        <v>286</v>
      </c>
      <c r="AC32" s="19" t="s">
        <v>127</v>
      </c>
      <c r="AD32" s="19" t="s">
        <v>128</v>
      </c>
      <c r="AE32" s="19" t="s">
        <v>255</v>
      </c>
      <c r="AF32" s="20" t="s">
        <v>265</v>
      </c>
      <c r="AG32" s="20" t="s">
        <v>255</v>
      </c>
      <c r="AH32" s="20" t="s">
        <v>265</v>
      </c>
      <c r="AI32" s="20"/>
    </row>
    <row r="33" s="3" customFormat="1" ht="54" customHeight="1" spans="1:35">
      <c r="A33" s="19">
        <v>5</v>
      </c>
      <c r="B33" s="19" t="s">
        <v>82</v>
      </c>
      <c r="C33" s="20" t="s">
        <v>83</v>
      </c>
      <c r="D33" s="19" t="s">
        <v>84</v>
      </c>
      <c r="E33" s="19" t="s">
        <v>255</v>
      </c>
      <c r="F33" s="20" t="s">
        <v>280</v>
      </c>
      <c r="G33" s="20" t="s">
        <v>287</v>
      </c>
      <c r="H33" s="20" t="s">
        <v>288</v>
      </c>
      <c r="I33" s="20" t="s">
        <v>89</v>
      </c>
      <c r="J33" s="20" t="s">
        <v>289</v>
      </c>
      <c r="K33" s="19" t="s">
        <v>290</v>
      </c>
      <c r="L33" s="19" t="s">
        <v>291</v>
      </c>
      <c r="M33" s="19" t="s">
        <v>255</v>
      </c>
      <c r="N33" s="20" t="s">
        <v>292</v>
      </c>
      <c r="O33" s="20" t="s">
        <v>108</v>
      </c>
      <c r="P33" s="20">
        <v>50</v>
      </c>
      <c r="Q33" s="20" t="s">
        <v>109</v>
      </c>
      <c r="R33" s="20">
        <v>2.5</v>
      </c>
      <c r="S33" s="20">
        <v>2.5</v>
      </c>
      <c r="T33" s="20"/>
      <c r="U33" s="20">
        <v>1</v>
      </c>
      <c r="V33" s="20">
        <v>5</v>
      </c>
      <c r="W33" s="20">
        <v>14</v>
      </c>
      <c r="X33" s="20">
        <v>1</v>
      </c>
      <c r="Y33" s="20">
        <v>3</v>
      </c>
      <c r="Z33" s="20">
        <v>9</v>
      </c>
      <c r="AA33" s="20" t="s">
        <v>293</v>
      </c>
      <c r="AB33" s="20" t="s">
        <v>294</v>
      </c>
      <c r="AC33" s="19" t="s">
        <v>98</v>
      </c>
      <c r="AD33" s="19" t="s">
        <v>99</v>
      </c>
      <c r="AE33" s="19" t="s">
        <v>255</v>
      </c>
      <c r="AF33" s="20" t="s">
        <v>265</v>
      </c>
      <c r="AG33" s="20" t="s">
        <v>295</v>
      </c>
      <c r="AH33" s="20" t="s">
        <v>296</v>
      </c>
      <c r="AI33" s="20"/>
    </row>
    <row r="34" s="3" customFormat="1" ht="75" customHeight="1" spans="1:35">
      <c r="A34" s="19">
        <v>6</v>
      </c>
      <c r="B34" s="19" t="s">
        <v>114</v>
      </c>
      <c r="C34" s="19" t="s">
        <v>115</v>
      </c>
      <c r="D34" s="19" t="s">
        <v>116</v>
      </c>
      <c r="E34" s="19" t="s">
        <v>255</v>
      </c>
      <c r="F34" s="19" t="s">
        <v>280</v>
      </c>
      <c r="G34" s="20" t="s">
        <v>297</v>
      </c>
      <c r="H34" s="20" t="s">
        <v>298</v>
      </c>
      <c r="I34" s="19" t="s">
        <v>89</v>
      </c>
      <c r="J34" s="19" t="s">
        <v>280</v>
      </c>
      <c r="K34" s="19" t="s">
        <v>105</v>
      </c>
      <c r="L34" s="19" t="s">
        <v>121</v>
      </c>
      <c r="M34" s="19" t="s">
        <v>255</v>
      </c>
      <c r="N34" s="19" t="s">
        <v>299</v>
      </c>
      <c r="O34" s="19" t="s">
        <v>123</v>
      </c>
      <c r="P34" s="19">
        <v>8</v>
      </c>
      <c r="Q34" s="19" t="s">
        <v>262</v>
      </c>
      <c r="R34" s="19">
        <v>320</v>
      </c>
      <c r="S34" s="19">
        <v>320</v>
      </c>
      <c r="T34" s="19"/>
      <c r="U34" s="19">
        <v>1</v>
      </c>
      <c r="V34" s="19">
        <v>85</v>
      </c>
      <c r="W34" s="19">
        <v>286</v>
      </c>
      <c r="X34" s="19">
        <v>1</v>
      </c>
      <c r="Y34" s="19">
        <v>25</v>
      </c>
      <c r="Z34" s="19">
        <v>80</v>
      </c>
      <c r="AA34" s="19" t="s">
        <v>300</v>
      </c>
      <c r="AB34" s="19" t="s">
        <v>286</v>
      </c>
      <c r="AC34" s="19" t="s">
        <v>127</v>
      </c>
      <c r="AD34" s="19" t="s">
        <v>128</v>
      </c>
      <c r="AE34" s="19" t="s">
        <v>255</v>
      </c>
      <c r="AF34" s="20" t="s">
        <v>265</v>
      </c>
      <c r="AG34" s="19" t="s">
        <v>255</v>
      </c>
      <c r="AH34" s="20" t="s">
        <v>265</v>
      </c>
      <c r="AI34" s="20"/>
    </row>
    <row r="35" s="3" customFormat="1" ht="98" customHeight="1" spans="1:35">
      <c r="A35" s="19">
        <v>7</v>
      </c>
      <c r="B35" s="19" t="s">
        <v>82</v>
      </c>
      <c r="C35" s="19" t="s">
        <v>185</v>
      </c>
      <c r="D35" s="19" t="s">
        <v>186</v>
      </c>
      <c r="E35" s="19" t="s">
        <v>255</v>
      </c>
      <c r="F35" s="20" t="s">
        <v>301</v>
      </c>
      <c r="G35" s="20" t="s">
        <v>302</v>
      </c>
      <c r="H35" s="20" t="s">
        <v>303</v>
      </c>
      <c r="I35" s="20" t="s">
        <v>89</v>
      </c>
      <c r="J35" s="20" t="s">
        <v>304</v>
      </c>
      <c r="K35" s="19" t="s">
        <v>305</v>
      </c>
      <c r="L35" s="19" t="s">
        <v>306</v>
      </c>
      <c r="M35" s="19" t="s">
        <v>255</v>
      </c>
      <c r="N35" s="20" t="s">
        <v>307</v>
      </c>
      <c r="O35" s="20" t="s">
        <v>308</v>
      </c>
      <c r="P35" s="20">
        <v>2900</v>
      </c>
      <c r="Q35" s="20" t="s">
        <v>309</v>
      </c>
      <c r="R35" s="20">
        <v>168</v>
      </c>
      <c r="S35" s="20">
        <v>168</v>
      </c>
      <c r="T35" s="20"/>
      <c r="U35" s="19">
        <v>1</v>
      </c>
      <c r="V35" s="20">
        <v>145</v>
      </c>
      <c r="W35" s="20">
        <v>377</v>
      </c>
      <c r="X35" s="20">
        <v>1</v>
      </c>
      <c r="Y35" s="20">
        <v>47</v>
      </c>
      <c r="Z35" s="20">
        <v>98</v>
      </c>
      <c r="AA35" s="20" t="s">
        <v>310</v>
      </c>
      <c r="AB35" s="19" t="s">
        <v>311</v>
      </c>
      <c r="AC35" s="19" t="s">
        <v>98</v>
      </c>
      <c r="AD35" s="19" t="s">
        <v>99</v>
      </c>
      <c r="AE35" s="19" t="s">
        <v>255</v>
      </c>
      <c r="AF35" s="20" t="s">
        <v>265</v>
      </c>
      <c r="AG35" s="25" t="s">
        <v>255</v>
      </c>
      <c r="AH35" s="25" t="s">
        <v>265</v>
      </c>
      <c r="AI35" s="20"/>
    </row>
    <row r="36" s="3" customFormat="1" ht="98" customHeight="1" spans="1:35">
      <c r="A36" s="19">
        <v>8</v>
      </c>
      <c r="B36" s="19" t="s">
        <v>82</v>
      </c>
      <c r="C36" s="19" t="s">
        <v>185</v>
      </c>
      <c r="D36" s="19" t="s">
        <v>186</v>
      </c>
      <c r="E36" s="19" t="s">
        <v>255</v>
      </c>
      <c r="F36" s="20" t="s">
        <v>301</v>
      </c>
      <c r="G36" s="26" t="s">
        <v>312</v>
      </c>
      <c r="H36" s="27" t="s">
        <v>313</v>
      </c>
      <c r="I36" s="19" t="s">
        <v>89</v>
      </c>
      <c r="J36" s="19" t="s">
        <v>314</v>
      </c>
      <c r="K36" s="19" t="s">
        <v>305</v>
      </c>
      <c r="L36" s="19" t="s">
        <v>306</v>
      </c>
      <c r="M36" s="19" t="s">
        <v>255</v>
      </c>
      <c r="N36" s="27" t="s">
        <v>315</v>
      </c>
      <c r="O36" s="19" t="s">
        <v>308</v>
      </c>
      <c r="P36" s="19">
        <v>600</v>
      </c>
      <c r="Q36" s="19" t="s">
        <v>316</v>
      </c>
      <c r="R36" s="20">
        <v>74</v>
      </c>
      <c r="S36" s="19">
        <v>74</v>
      </c>
      <c r="T36" s="19"/>
      <c r="U36" s="19">
        <v>1</v>
      </c>
      <c r="V36" s="19">
        <v>84</v>
      </c>
      <c r="W36" s="19">
        <v>220</v>
      </c>
      <c r="X36" s="19">
        <v>1</v>
      </c>
      <c r="Y36" s="19">
        <v>40</v>
      </c>
      <c r="Z36" s="19">
        <v>130</v>
      </c>
      <c r="AA36" s="20" t="s">
        <v>317</v>
      </c>
      <c r="AB36" s="19" t="s">
        <v>318</v>
      </c>
      <c r="AC36" s="19" t="s">
        <v>98</v>
      </c>
      <c r="AD36" s="19" t="s">
        <v>99</v>
      </c>
      <c r="AE36" s="19" t="s">
        <v>255</v>
      </c>
      <c r="AF36" s="20" t="s">
        <v>265</v>
      </c>
      <c r="AG36" s="25" t="s">
        <v>255</v>
      </c>
      <c r="AH36" s="25" t="s">
        <v>265</v>
      </c>
      <c r="AI36" s="20"/>
    </row>
    <row r="37" s="3" customFormat="1" ht="98" customHeight="1" spans="1:35">
      <c r="A37" s="19">
        <v>9</v>
      </c>
      <c r="B37" s="19" t="s">
        <v>114</v>
      </c>
      <c r="C37" s="19" t="s">
        <v>115</v>
      </c>
      <c r="D37" s="19" t="s">
        <v>116</v>
      </c>
      <c r="E37" s="19" t="s">
        <v>255</v>
      </c>
      <c r="F37" s="20" t="s">
        <v>301</v>
      </c>
      <c r="G37" s="20" t="s">
        <v>319</v>
      </c>
      <c r="H37" s="20" t="s">
        <v>320</v>
      </c>
      <c r="I37" s="20" t="s">
        <v>89</v>
      </c>
      <c r="J37" s="20" t="s">
        <v>321</v>
      </c>
      <c r="K37" s="19" t="s">
        <v>305</v>
      </c>
      <c r="L37" s="19" t="s">
        <v>306</v>
      </c>
      <c r="M37" s="19" t="s">
        <v>255</v>
      </c>
      <c r="N37" s="19" t="s">
        <v>322</v>
      </c>
      <c r="O37" s="20" t="s">
        <v>123</v>
      </c>
      <c r="P37" s="20">
        <v>5.3</v>
      </c>
      <c r="Q37" s="20" t="s">
        <v>262</v>
      </c>
      <c r="R37" s="20">
        <v>212</v>
      </c>
      <c r="S37" s="20">
        <v>212</v>
      </c>
      <c r="T37" s="20"/>
      <c r="U37" s="20">
        <v>1</v>
      </c>
      <c r="V37" s="20">
        <v>132</v>
      </c>
      <c r="W37" s="20">
        <v>369</v>
      </c>
      <c r="X37" s="20">
        <v>1</v>
      </c>
      <c r="Y37" s="20">
        <v>37</v>
      </c>
      <c r="Z37" s="20">
        <v>83</v>
      </c>
      <c r="AA37" s="20" t="s">
        <v>323</v>
      </c>
      <c r="AB37" s="19" t="s">
        <v>324</v>
      </c>
      <c r="AC37" s="19" t="s">
        <v>127</v>
      </c>
      <c r="AD37" s="19" t="s">
        <v>128</v>
      </c>
      <c r="AE37" s="19" t="s">
        <v>255</v>
      </c>
      <c r="AF37" s="20" t="s">
        <v>265</v>
      </c>
      <c r="AG37" s="20" t="s">
        <v>255</v>
      </c>
      <c r="AH37" s="20" t="s">
        <v>265</v>
      </c>
      <c r="AI37" s="20"/>
    </row>
    <row r="38" s="3" customFormat="1" ht="75" customHeight="1" spans="1:35">
      <c r="A38" s="19">
        <v>10</v>
      </c>
      <c r="B38" s="19" t="s">
        <v>114</v>
      </c>
      <c r="C38" s="19" t="s">
        <v>115</v>
      </c>
      <c r="D38" s="19" t="s">
        <v>325</v>
      </c>
      <c r="E38" s="19" t="s">
        <v>255</v>
      </c>
      <c r="F38" s="19" t="s">
        <v>326</v>
      </c>
      <c r="G38" s="20" t="s">
        <v>327</v>
      </c>
      <c r="H38" s="19" t="s">
        <v>328</v>
      </c>
      <c r="I38" s="19" t="s">
        <v>89</v>
      </c>
      <c r="J38" s="21" t="s">
        <v>329</v>
      </c>
      <c r="K38" s="20" t="s">
        <v>330</v>
      </c>
      <c r="L38" s="28" t="s">
        <v>306</v>
      </c>
      <c r="M38" s="19" t="s">
        <v>255</v>
      </c>
      <c r="N38" s="20" t="s">
        <v>331</v>
      </c>
      <c r="O38" s="19" t="s">
        <v>190</v>
      </c>
      <c r="P38" s="19">
        <v>1</v>
      </c>
      <c r="Q38" s="19" t="s">
        <v>332</v>
      </c>
      <c r="R38" s="19">
        <v>25</v>
      </c>
      <c r="S38" s="19">
        <v>25</v>
      </c>
      <c r="T38" s="19"/>
      <c r="U38" s="19">
        <v>1</v>
      </c>
      <c r="V38" s="19">
        <v>29</v>
      </c>
      <c r="W38" s="19">
        <v>60</v>
      </c>
      <c r="X38" s="19">
        <v>1</v>
      </c>
      <c r="Y38" s="19">
        <v>23</v>
      </c>
      <c r="Z38" s="19">
        <v>52</v>
      </c>
      <c r="AA38" s="20" t="s">
        <v>333</v>
      </c>
      <c r="AB38" s="19" t="s">
        <v>334</v>
      </c>
      <c r="AC38" s="19" t="s">
        <v>127</v>
      </c>
      <c r="AD38" s="19" t="s">
        <v>128</v>
      </c>
      <c r="AE38" s="19" t="s">
        <v>255</v>
      </c>
      <c r="AF38" s="20" t="s">
        <v>265</v>
      </c>
      <c r="AG38" s="19" t="s">
        <v>335</v>
      </c>
      <c r="AH38" s="20" t="s">
        <v>336</v>
      </c>
      <c r="AI38" s="21"/>
    </row>
    <row r="39" s="3" customFormat="1" ht="67" customHeight="1" spans="1:35">
      <c r="A39" s="19">
        <v>11</v>
      </c>
      <c r="B39" s="19" t="s">
        <v>114</v>
      </c>
      <c r="C39" s="19" t="s">
        <v>115</v>
      </c>
      <c r="D39" s="19" t="s">
        <v>325</v>
      </c>
      <c r="E39" s="19" t="s">
        <v>255</v>
      </c>
      <c r="F39" s="20" t="s">
        <v>326</v>
      </c>
      <c r="G39" s="20" t="s">
        <v>337</v>
      </c>
      <c r="H39" s="19" t="s">
        <v>338</v>
      </c>
      <c r="I39" s="19" t="s">
        <v>89</v>
      </c>
      <c r="J39" s="19" t="s">
        <v>339</v>
      </c>
      <c r="K39" s="20" t="s">
        <v>330</v>
      </c>
      <c r="L39" s="20" t="s">
        <v>306</v>
      </c>
      <c r="M39" s="19" t="s">
        <v>255</v>
      </c>
      <c r="N39" s="19" t="s">
        <v>331</v>
      </c>
      <c r="O39" s="19" t="s">
        <v>190</v>
      </c>
      <c r="P39" s="19">
        <v>1</v>
      </c>
      <c r="Q39" s="20" t="s">
        <v>332</v>
      </c>
      <c r="R39" s="20">
        <v>25</v>
      </c>
      <c r="S39" s="20">
        <v>25</v>
      </c>
      <c r="T39" s="19"/>
      <c r="U39" s="19">
        <v>1</v>
      </c>
      <c r="V39" s="19">
        <v>32</v>
      </c>
      <c r="W39" s="19">
        <v>67</v>
      </c>
      <c r="X39" s="19">
        <v>1</v>
      </c>
      <c r="Y39" s="19">
        <v>25</v>
      </c>
      <c r="Z39" s="19">
        <v>56</v>
      </c>
      <c r="AA39" s="20" t="s">
        <v>340</v>
      </c>
      <c r="AB39" s="19" t="s">
        <v>334</v>
      </c>
      <c r="AC39" s="19" t="s">
        <v>127</v>
      </c>
      <c r="AD39" s="19" t="s">
        <v>128</v>
      </c>
      <c r="AE39" s="19" t="s">
        <v>255</v>
      </c>
      <c r="AF39" s="20" t="s">
        <v>265</v>
      </c>
      <c r="AG39" s="19" t="s">
        <v>335</v>
      </c>
      <c r="AH39" s="20" t="s">
        <v>336</v>
      </c>
      <c r="AI39" s="21"/>
    </row>
    <row r="40" s="3" customFormat="1" ht="74" customHeight="1" spans="1:35">
      <c r="A40" s="19">
        <v>12</v>
      </c>
      <c r="B40" s="19" t="s">
        <v>82</v>
      </c>
      <c r="C40" s="19" t="s">
        <v>83</v>
      </c>
      <c r="D40" s="19" t="s">
        <v>84</v>
      </c>
      <c r="E40" s="19" t="s">
        <v>255</v>
      </c>
      <c r="F40" s="19" t="s">
        <v>326</v>
      </c>
      <c r="G40" s="20" t="s">
        <v>341</v>
      </c>
      <c r="H40" s="20" t="s">
        <v>342</v>
      </c>
      <c r="I40" s="20" t="s">
        <v>89</v>
      </c>
      <c r="J40" s="20" t="s">
        <v>343</v>
      </c>
      <c r="K40" s="19" t="s">
        <v>305</v>
      </c>
      <c r="L40" s="19" t="s">
        <v>344</v>
      </c>
      <c r="M40" s="19" t="s">
        <v>255</v>
      </c>
      <c r="N40" s="20" t="s">
        <v>345</v>
      </c>
      <c r="O40" s="20" t="s">
        <v>108</v>
      </c>
      <c r="P40" s="20">
        <v>180</v>
      </c>
      <c r="Q40" s="20" t="s">
        <v>152</v>
      </c>
      <c r="R40" s="20">
        <v>45</v>
      </c>
      <c r="S40" s="20">
        <v>45</v>
      </c>
      <c r="T40" s="19"/>
      <c r="U40" s="19">
        <v>1</v>
      </c>
      <c r="V40" s="19">
        <v>55</v>
      </c>
      <c r="W40" s="19">
        <v>112</v>
      </c>
      <c r="X40" s="19">
        <v>1</v>
      </c>
      <c r="Y40" s="20">
        <v>36</v>
      </c>
      <c r="Z40" s="20">
        <v>77</v>
      </c>
      <c r="AA40" s="20" t="s">
        <v>346</v>
      </c>
      <c r="AB40" s="19" t="s">
        <v>347</v>
      </c>
      <c r="AC40" s="19" t="s">
        <v>98</v>
      </c>
      <c r="AD40" s="19" t="s">
        <v>99</v>
      </c>
      <c r="AE40" s="19" t="s">
        <v>255</v>
      </c>
      <c r="AF40" s="20" t="s">
        <v>265</v>
      </c>
      <c r="AG40" s="29" t="s">
        <v>335</v>
      </c>
      <c r="AH40" s="29" t="s">
        <v>336</v>
      </c>
      <c r="AI40" s="19"/>
    </row>
    <row r="41" s="3" customFormat="1" ht="77" customHeight="1" spans="1:35">
      <c r="A41" s="19">
        <v>13</v>
      </c>
      <c r="B41" s="19" t="s">
        <v>82</v>
      </c>
      <c r="C41" s="19" t="s">
        <v>83</v>
      </c>
      <c r="D41" s="19" t="s">
        <v>84</v>
      </c>
      <c r="E41" s="19" t="s">
        <v>255</v>
      </c>
      <c r="F41" s="19" t="s">
        <v>326</v>
      </c>
      <c r="G41" s="20" t="s">
        <v>348</v>
      </c>
      <c r="H41" s="20" t="s">
        <v>349</v>
      </c>
      <c r="I41" s="20" t="s">
        <v>89</v>
      </c>
      <c r="J41" s="20" t="s">
        <v>350</v>
      </c>
      <c r="K41" s="19" t="s">
        <v>305</v>
      </c>
      <c r="L41" s="19" t="s">
        <v>344</v>
      </c>
      <c r="M41" s="19" t="s">
        <v>255</v>
      </c>
      <c r="N41" s="20" t="s">
        <v>351</v>
      </c>
      <c r="O41" s="20" t="s">
        <v>108</v>
      </c>
      <c r="P41" s="20">
        <v>800</v>
      </c>
      <c r="Q41" s="20" t="s">
        <v>152</v>
      </c>
      <c r="R41" s="20">
        <v>200</v>
      </c>
      <c r="S41" s="20">
        <v>200</v>
      </c>
      <c r="T41" s="19"/>
      <c r="U41" s="19">
        <v>1</v>
      </c>
      <c r="V41" s="19">
        <v>123</v>
      </c>
      <c r="W41" s="19">
        <v>260</v>
      </c>
      <c r="X41" s="19">
        <v>1</v>
      </c>
      <c r="Y41" s="20">
        <v>51</v>
      </c>
      <c r="Z41" s="20">
        <v>144</v>
      </c>
      <c r="AA41" s="20" t="s">
        <v>352</v>
      </c>
      <c r="AB41" s="19" t="s">
        <v>353</v>
      </c>
      <c r="AC41" s="19" t="s">
        <v>98</v>
      </c>
      <c r="AD41" s="19" t="s">
        <v>99</v>
      </c>
      <c r="AE41" s="19" t="s">
        <v>255</v>
      </c>
      <c r="AF41" s="20" t="s">
        <v>265</v>
      </c>
      <c r="AG41" s="29" t="s">
        <v>255</v>
      </c>
      <c r="AH41" s="29" t="s">
        <v>265</v>
      </c>
      <c r="AI41" s="19"/>
    </row>
    <row r="42" s="3" customFormat="1" ht="77" customHeight="1" spans="1:35">
      <c r="A42" s="19">
        <v>14</v>
      </c>
      <c r="B42" s="19" t="s">
        <v>82</v>
      </c>
      <c r="C42" s="19" t="s">
        <v>83</v>
      </c>
      <c r="D42" s="19" t="s">
        <v>84</v>
      </c>
      <c r="E42" s="19" t="s">
        <v>255</v>
      </c>
      <c r="F42" s="19" t="s">
        <v>326</v>
      </c>
      <c r="G42" s="20" t="s">
        <v>354</v>
      </c>
      <c r="H42" s="20" t="s">
        <v>355</v>
      </c>
      <c r="I42" s="20" t="s">
        <v>89</v>
      </c>
      <c r="J42" s="20" t="s">
        <v>339</v>
      </c>
      <c r="K42" s="19" t="s">
        <v>305</v>
      </c>
      <c r="L42" s="19" t="s">
        <v>344</v>
      </c>
      <c r="M42" s="19" t="s">
        <v>255</v>
      </c>
      <c r="N42" s="20" t="s">
        <v>356</v>
      </c>
      <c r="O42" s="20" t="s">
        <v>108</v>
      </c>
      <c r="P42" s="20">
        <v>600</v>
      </c>
      <c r="Q42" s="20" t="s">
        <v>152</v>
      </c>
      <c r="R42" s="20">
        <v>150</v>
      </c>
      <c r="S42" s="20">
        <v>150</v>
      </c>
      <c r="T42" s="19"/>
      <c r="U42" s="19">
        <v>1</v>
      </c>
      <c r="V42" s="19">
        <v>146</v>
      </c>
      <c r="W42" s="19">
        <v>309</v>
      </c>
      <c r="X42" s="19">
        <v>1</v>
      </c>
      <c r="Y42" s="20">
        <v>44</v>
      </c>
      <c r="Z42" s="20">
        <v>111</v>
      </c>
      <c r="AA42" s="20" t="s">
        <v>357</v>
      </c>
      <c r="AB42" s="19" t="s">
        <v>347</v>
      </c>
      <c r="AC42" s="19" t="s">
        <v>98</v>
      </c>
      <c r="AD42" s="19" t="s">
        <v>99</v>
      </c>
      <c r="AE42" s="19" t="s">
        <v>255</v>
      </c>
      <c r="AF42" s="20" t="s">
        <v>265</v>
      </c>
      <c r="AG42" s="29" t="s">
        <v>255</v>
      </c>
      <c r="AH42" s="29" t="s">
        <v>265</v>
      </c>
      <c r="AI42" s="19"/>
    </row>
    <row r="43" s="3" customFormat="1" ht="77" customHeight="1" spans="1:35">
      <c r="A43" s="19">
        <v>15</v>
      </c>
      <c r="B43" s="19" t="s">
        <v>82</v>
      </c>
      <c r="C43" s="19" t="s">
        <v>83</v>
      </c>
      <c r="D43" s="19" t="s">
        <v>84</v>
      </c>
      <c r="E43" s="19" t="s">
        <v>255</v>
      </c>
      <c r="F43" s="19" t="s">
        <v>301</v>
      </c>
      <c r="G43" s="20" t="s">
        <v>358</v>
      </c>
      <c r="H43" s="20" t="s">
        <v>359</v>
      </c>
      <c r="I43" s="20" t="s">
        <v>360</v>
      </c>
      <c r="J43" s="20" t="s">
        <v>361</v>
      </c>
      <c r="K43" s="19" t="s">
        <v>105</v>
      </c>
      <c r="L43" s="19" t="s">
        <v>362</v>
      </c>
      <c r="M43" s="19" t="s">
        <v>255</v>
      </c>
      <c r="N43" s="20" t="s">
        <v>363</v>
      </c>
      <c r="O43" s="20" t="s">
        <v>108</v>
      </c>
      <c r="P43" s="20">
        <v>4348</v>
      </c>
      <c r="Q43" s="20" t="s">
        <v>364</v>
      </c>
      <c r="R43" s="20">
        <v>86.96</v>
      </c>
      <c r="S43" s="20">
        <v>86.96</v>
      </c>
      <c r="T43" s="19"/>
      <c r="U43" s="19">
        <v>1</v>
      </c>
      <c r="V43" s="19">
        <v>152</v>
      </c>
      <c r="W43" s="19">
        <v>382</v>
      </c>
      <c r="X43" s="19">
        <v>1</v>
      </c>
      <c r="Y43" s="20">
        <v>85</v>
      </c>
      <c r="Z43" s="20">
        <v>235</v>
      </c>
      <c r="AA43" s="20" t="s">
        <v>365</v>
      </c>
      <c r="AB43" s="19" t="s">
        <v>366</v>
      </c>
      <c r="AC43" s="19" t="s">
        <v>98</v>
      </c>
      <c r="AD43" s="19" t="s">
        <v>99</v>
      </c>
      <c r="AE43" s="19" t="s">
        <v>255</v>
      </c>
      <c r="AF43" s="20" t="s">
        <v>265</v>
      </c>
      <c r="AG43" s="29" t="s">
        <v>255</v>
      </c>
      <c r="AH43" s="29" t="s">
        <v>265</v>
      </c>
      <c r="AI43" s="19"/>
    </row>
    <row r="44" s="3" customFormat="1" ht="77" customHeight="1" spans="1:35">
      <c r="A44" s="19">
        <v>16</v>
      </c>
      <c r="B44" s="19" t="s">
        <v>82</v>
      </c>
      <c r="C44" s="19" t="s">
        <v>83</v>
      </c>
      <c r="D44" s="19" t="s">
        <v>84</v>
      </c>
      <c r="E44" s="19" t="s">
        <v>255</v>
      </c>
      <c r="F44" s="19" t="s">
        <v>367</v>
      </c>
      <c r="G44" s="20" t="s">
        <v>368</v>
      </c>
      <c r="H44" s="20" t="s">
        <v>369</v>
      </c>
      <c r="I44" s="20" t="s">
        <v>360</v>
      </c>
      <c r="J44" s="20" t="s">
        <v>370</v>
      </c>
      <c r="K44" s="19" t="s">
        <v>105</v>
      </c>
      <c r="L44" s="19" t="s">
        <v>362</v>
      </c>
      <c r="M44" s="19" t="s">
        <v>255</v>
      </c>
      <c r="N44" s="20" t="s">
        <v>371</v>
      </c>
      <c r="O44" s="20" t="s">
        <v>108</v>
      </c>
      <c r="P44" s="20">
        <v>1600</v>
      </c>
      <c r="Q44" s="20" t="s">
        <v>364</v>
      </c>
      <c r="R44" s="20">
        <v>32</v>
      </c>
      <c r="S44" s="20">
        <v>32</v>
      </c>
      <c r="T44" s="19"/>
      <c r="U44" s="19">
        <v>1</v>
      </c>
      <c r="V44" s="19">
        <v>87</v>
      </c>
      <c r="W44" s="19">
        <v>262</v>
      </c>
      <c r="X44" s="19">
        <v>1</v>
      </c>
      <c r="Y44" s="20">
        <v>61</v>
      </c>
      <c r="Z44" s="20">
        <v>186</v>
      </c>
      <c r="AA44" s="20" t="s">
        <v>365</v>
      </c>
      <c r="AB44" s="19" t="s">
        <v>366</v>
      </c>
      <c r="AC44" s="19" t="s">
        <v>98</v>
      </c>
      <c r="AD44" s="19" t="s">
        <v>99</v>
      </c>
      <c r="AE44" s="19" t="s">
        <v>255</v>
      </c>
      <c r="AF44" s="20" t="s">
        <v>265</v>
      </c>
      <c r="AG44" s="29" t="s">
        <v>372</v>
      </c>
      <c r="AH44" s="29" t="s">
        <v>373</v>
      </c>
      <c r="AI44" s="19"/>
    </row>
    <row r="45" s="3" customFormat="1" ht="77" customHeight="1" spans="1:35">
      <c r="A45" s="19">
        <v>17</v>
      </c>
      <c r="B45" s="19" t="s">
        <v>82</v>
      </c>
      <c r="C45" s="19" t="s">
        <v>83</v>
      </c>
      <c r="D45" s="19" t="s">
        <v>84</v>
      </c>
      <c r="E45" s="19" t="s">
        <v>255</v>
      </c>
      <c r="F45" s="19" t="s">
        <v>256</v>
      </c>
      <c r="G45" s="20" t="s">
        <v>374</v>
      </c>
      <c r="H45" s="20" t="s">
        <v>375</v>
      </c>
      <c r="I45" s="20" t="s">
        <v>360</v>
      </c>
      <c r="J45" s="20" t="s">
        <v>376</v>
      </c>
      <c r="K45" s="19" t="s">
        <v>105</v>
      </c>
      <c r="L45" s="19" t="s">
        <v>362</v>
      </c>
      <c r="M45" s="19" t="s">
        <v>255</v>
      </c>
      <c r="N45" s="20" t="s">
        <v>377</v>
      </c>
      <c r="O45" s="20" t="s">
        <v>108</v>
      </c>
      <c r="P45" s="20">
        <v>1000</v>
      </c>
      <c r="Q45" s="20" t="s">
        <v>364</v>
      </c>
      <c r="R45" s="20">
        <v>20</v>
      </c>
      <c r="S45" s="20">
        <v>20</v>
      </c>
      <c r="T45" s="19"/>
      <c r="U45" s="19">
        <v>1</v>
      </c>
      <c r="V45" s="19">
        <v>64</v>
      </c>
      <c r="W45" s="19">
        <v>195</v>
      </c>
      <c r="X45" s="19">
        <v>1</v>
      </c>
      <c r="Y45" s="20">
        <v>46</v>
      </c>
      <c r="Z45" s="20">
        <v>121</v>
      </c>
      <c r="AA45" s="20" t="s">
        <v>365</v>
      </c>
      <c r="AB45" s="19" t="s">
        <v>366</v>
      </c>
      <c r="AC45" s="19" t="s">
        <v>98</v>
      </c>
      <c r="AD45" s="19" t="s">
        <v>99</v>
      </c>
      <c r="AE45" s="19" t="s">
        <v>255</v>
      </c>
      <c r="AF45" s="20" t="s">
        <v>265</v>
      </c>
      <c r="AG45" s="29" t="s">
        <v>378</v>
      </c>
      <c r="AH45" s="29" t="s">
        <v>379</v>
      </c>
      <c r="AI45" s="19"/>
    </row>
    <row r="46" s="3" customFormat="1" ht="54" customHeight="1" spans="1:35">
      <c r="A46" s="19">
        <v>18</v>
      </c>
      <c r="B46" s="19" t="s">
        <v>82</v>
      </c>
      <c r="C46" s="19" t="s">
        <v>83</v>
      </c>
      <c r="D46" s="19" t="s">
        <v>380</v>
      </c>
      <c r="E46" s="19" t="s">
        <v>255</v>
      </c>
      <c r="F46" s="19" t="s">
        <v>381</v>
      </c>
      <c r="G46" s="20" t="s">
        <v>382</v>
      </c>
      <c r="H46" s="20" t="s">
        <v>383</v>
      </c>
      <c r="I46" s="20" t="s">
        <v>89</v>
      </c>
      <c r="J46" s="20" t="s">
        <v>384</v>
      </c>
      <c r="K46" s="19" t="s">
        <v>385</v>
      </c>
      <c r="L46" s="19" t="s">
        <v>386</v>
      </c>
      <c r="M46" s="19" t="s">
        <v>255</v>
      </c>
      <c r="N46" s="20" t="s">
        <v>387</v>
      </c>
      <c r="O46" s="20" t="s">
        <v>388</v>
      </c>
      <c r="P46" s="20">
        <v>708</v>
      </c>
      <c r="Q46" s="20" t="s">
        <v>389</v>
      </c>
      <c r="R46" s="20">
        <v>8.46</v>
      </c>
      <c r="S46" s="20">
        <v>8.46</v>
      </c>
      <c r="T46" s="19"/>
      <c r="U46" s="19">
        <v>1</v>
      </c>
      <c r="V46" s="19">
        <v>14</v>
      </c>
      <c r="W46" s="19">
        <v>43</v>
      </c>
      <c r="X46" s="19">
        <v>5</v>
      </c>
      <c r="Y46" s="20">
        <v>9</v>
      </c>
      <c r="Z46" s="20">
        <v>31</v>
      </c>
      <c r="AA46" s="20" t="s">
        <v>390</v>
      </c>
      <c r="AB46" s="19" t="s">
        <v>391</v>
      </c>
      <c r="AC46" s="19" t="s">
        <v>98</v>
      </c>
      <c r="AD46" s="19" t="s">
        <v>99</v>
      </c>
      <c r="AE46" s="19" t="s">
        <v>255</v>
      </c>
      <c r="AF46" s="20" t="s">
        <v>265</v>
      </c>
      <c r="AG46" s="29" t="s">
        <v>255</v>
      </c>
      <c r="AH46" s="29" t="s">
        <v>265</v>
      </c>
      <c r="AI46" s="19"/>
    </row>
    <row r="47" s="3" customFormat="1" ht="71" customHeight="1" spans="1:35">
      <c r="A47" s="19">
        <v>19</v>
      </c>
      <c r="B47" s="19" t="s">
        <v>114</v>
      </c>
      <c r="C47" s="19" t="s">
        <v>115</v>
      </c>
      <c r="D47" s="19" t="s">
        <v>325</v>
      </c>
      <c r="E47" s="19" t="s">
        <v>255</v>
      </c>
      <c r="F47" s="19" t="s">
        <v>367</v>
      </c>
      <c r="G47" s="26" t="s">
        <v>392</v>
      </c>
      <c r="H47" s="27" t="s">
        <v>393</v>
      </c>
      <c r="I47" s="20" t="s">
        <v>89</v>
      </c>
      <c r="J47" s="19" t="s">
        <v>394</v>
      </c>
      <c r="K47" s="19" t="s">
        <v>245</v>
      </c>
      <c r="L47" s="19" t="s">
        <v>121</v>
      </c>
      <c r="M47" s="19" t="s">
        <v>255</v>
      </c>
      <c r="N47" s="19" t="s">
        <v>395</v>
      </c>
      <c r="O47" s="19" t="s">
        <v>190</v>
      </c>
      <c r="P47" s="19">
        <v>1</v>
      </c>
      <c r="Q47" s="20" t="s">
        <v>396</v>
      </c>
      <c r="R47" s="20">
        <v>11</v>
      </c>
      <c r="S47" s="20">
        <v>11</v>
      </c>
      <c r="T47" s="19"/>
      <c r="U47" s="19">
        <v>1</v>
      </c>
      <c r="V47" s="19">
        <v>60</v>
      </c>
      <c r="W47" s="19">
        <v>166</v>
      </c>
      <c r="X47" s="19">
        <v>1</v>
      </c>
      <c r="Y47" s="19">
        <v>26</v>
      </c>
      <c r="Z47" s="19">
        <v>61</v>
      </c>
      <c r="AA47" s="25" t="s">
        <v>397</v>
      </c>
      <c r="AB47" s="19" t="s">
        <v>334</v>
      </c>
      <c r="AC47" s="19" t="s">
        <v>127</v>
      </c>
      <c r="AD47" s="19" t="s">
        <v>128</v>
      </c>
      <c r="AE47" s="19" t="s">
        <v>255</v>
      </c>
      <c r="AF47" s="20" t="s">
        <v>265</v>
      </c>
      <c r="AG47" s="25" t="s">
        <v>372</v>
      </c>
      <c r="AH47" s="25" t="s">
        <v>373</v>
      </c>
      <c r="AI47" s="19"/>
    </row>
    <row r="48" s="3" customFormat="1" ht="79" customHeight="1" spans="1:35">
      <c r="A48" s="19">
        <v>20</v>
      </c>
      <c r="B48" s="19" t="s">
        <v>114</v>
      </c>
      <c r="C48" s="19" t="s">
        <v>115</v>
      </c>
      <c r="D48" s="19" t="s">
        <v>325</v>
      </c>
      <c r="E48" s="19" t="s">
        <v>255</v>
      </c>
      <c r="F48" s="19" t="s">
        <v>367</v>
      </c>
      <c r="G48" s="26" t="s">
        <v>398</v>
      </c>
      <c r="H48" s="27" t="s">
        <v>399</v>
      </c>
      <c r="I48" s="19" t="s">
        <v>89</v>
      </c>
      <c r="J48" s="19" t="s">
        <v>400</v>
      </c>
      <c r="K48" s="19" t="s">
        <v>245</v>
      </c>
      <c r="L48" s="19" t="s">
        <v>121</v>
      </c>
      <c r="M48" s="19" t="s">
        <v>255</v>
      </c>
      <c r="N48" s="27" t="s">
        <v>401</v>
      </c>
      <c r="O48" s="19" t="s">
        <v>190</v>
      </c>
      <c r="P48" s="19">
        <v>1</v>
      </c>
      <c r="Q48" s="20" t="s">
        <v>402</v>
      </c>
      <c r="R48" s="20">
        <v>29.4</v>
      </c>
      <c r="S48" s="20">
        <v>29.4</v>
      </c>
      <c r="T48" s="19"/>
      <c r="U48" s="19">
        <v>1</v>
      </c>
      <c r="V48" s="19">
        <v>93</v>
      </c>
      <c r="W48" s="19">
        <v>255</v>
      </c>
      <c r="X48" s="19">
        <v>1</v>
      </c>
      <c r="Y48" s="19">
        <v>36</v>
      </c>
      <c r="Z48" s="19">
        <v>82</v>
      </c>
      <c r="AA48" s="20" t="s">
        <v>403</v>
      </c>
      <c r="AB48" s="19" t="s">
        <v>334</v>
      </c>
      <c r="AC48" s="19" t="s">
        <v>127</v>
      </c>
      <c r="AD48" s="19" t="s">
        <v>128</v>
      </c>
      <c r="AE48" s="19" t="s">
        <v>255</v>
      </c>
      <c r="AF48" s="20" t="s">
        <v>265</v>
      </c>
      <c r="AG48" s="25" t="s">
        <v>372</v>
      </c>
      <c r="AH48" s="25" t="s">
        <v>373</v>
      </c>
      <c r="AI48" s="19"/>
    </row>
    <row r="49" s="3" customFormat="1" ht="81" customHeight="1" spans="1:35">
      <c r="A49" s="19">
        <v>21</v>
      </c>
      <c r="B49" s="19" t="s">
        <v>114</v>
      </c>
      <c r="C49" s="19" t="s">
        <v>115</v>
      </c>
      <c r="D49" s="19" t="s">
        <v>116</v>
      </c>
      <c r="E49" s="19" t="s">
        <v>255</v>
      </c>
      <c r="F49" s="20" t="s">
        <v>367</v>
      </c>
      <c r="G49" s="26" t="s">
        <v>404</v>
      </c>
      <c r="H49" s="27" t="s">
        <v>405</v>
      </c>
      <c r="I49" s="19" t="s">
        <v>89</v>
      </c>
      <c r="J49" s="19" t="s">
        <v>406</v>
      </c>
      <c r="K49" s="19" t="s">
        <v>407</v>
      </c>
      <c r="L49" s="19" t="s">
        <v>306</v>
      </c>
      <c r="M49" s="19" t="s">
        <v>255</v>
      </c>
      <c r="N49" s="19" t="s">
        <v>408</v>
      </c>
      <c r="O49" s="19" t="s">
        <v>123</v>
      </c>
      <c r="P49" s="19">
        <v>4</v>
      </c>
      <c r="Q49" s="20" t="s">
        <v>262</v>
      </c>
      <c r="R49" s="20">
        <v>160</v>
      </c>
      <c r="S49" s="19">
        <v>160</v>
      </c>
      <c r="T49" s="19"/>
      <c r="U49" s="19">
        <v>1</v>
      </c>
      <c r="V49" s="19">
        <v>119</v>
      </c>
      <c r="W49" s="19">
        <v>285</v>
      </c>
      <c r="X49" s="19">
        <v>1</v>
      </c>
      <c r="Y49" s="19">
        <v>63</v>
      </c>
      <c r="Z49" s="19">
        <v>150</v>
      </c>
      <c r="AA49" s="20" t="s">
        <v>409</v>
      </c>
      <c r="AB49" s="19" t="s">
        <v>334</v>
      </c>
      <c r="AC49" s="19" t="s">
        <v>127</v>
      </c>
      <c r="AD49" s="19" t="s">
        <v>128</v>
      </c>
      <c r="AE49" s="19" t="s">
        <v>255</v>
      </c>
      <c r="AF49" s="20" t="s">
        <v>265</v>
      </c>
      <c r="AG49" s="25" t="s">
        <v>255</v>
      </c>
      <c r="AH49" s="25" t="s">
        <v>265</v>
      </c>
      <c r="AI49" s="19"/>
    </row>
    <row r="50" s="3" customFormat="1" ht="64" customHeight="1" spans="1:35">
      <c r="A50" s="19">
        <v>22</v>
      </c>
      <c r="B50" s="19" t="s">
        <v>114</v>
      </c>
      <c r="C50" s="19" t="s">
        <v>115</v>
      </c>
      <c r="D50" s="19" t="s">
        <v>410</v>
      </c>
      <c r="E50" s="19" t="s">
        <v>255</v>
      </c>
      <c r="F50" s="19" t="s">
        <v>367</v>
      </c>
      <c r="G50" s="20" t="s">
        <v>411</v>
      </c>
      <c r="H50" s="20" t="s">
        <v>412</v>
      </c>
      <c r="I50" s="20" t="s">
        <v>89</v>
      </c>
      <c r="J50" s="20" t="s">
        <v>413</v>
      </c>
      <c r="K50" s="19" t="s">
        <v>121</v>
      </c>
      <c r="L50" s="19" t="s">
        <v>414</v>
      </c>
      <c r="M50" s="19" t="s">
        <v>255</v>
      </c>
      <c r="N50" s="20" t="s">
        <v>415</v>
      </c>
      <c r="O50" s="20" t="s">
        <v>308</v>
      </c>
      <c r="P50" s="20">
        <v>3300</v>
      </c>
      <c r="Q50" s="20" t="s">
        <v>416</v>
      </c>
      <c r="R50" s="20">
        <v>31</v>
      </c>
      <c r="S50" s="20">
        <v>31</v>
      </c>
      <c r="T50" s="20"/>
      <c r="U50" s="19">
        <v>1</v>
      </c>
      <c r="V50" s="20">
        <v>87</v>
      </c>
      <c r="W50" s="20">
        <v>220</v>
      </c>
      <c r="X50" s="20">
        <v>1</v>
      </c>
      <c r="Y50" s="20">
        <v>62</v>
      </c>
      <c r="Z50" s="20">
        <v>186</v>
      </c>
      <c r="AA50" s="20" t="s">
        <v>417</v>
      </c>
      <c r="AB50" s="19" t="s">
        <v>334</v>
      </c>
      <c r="AC50" s="19" t="s">
        <v>98</v>
      </c>
      <c r="AD50" s="19" t="s">
        <v>99</v>
      </c>
      <c r="AE50" s="19" t="s">
        <v>255</v>
      </c>
      <c r="AF50" s="20" t="s">
        <v>265</v>
      </c>
      <c r="AG50" s="25" t="s">
        <v>372</v>
      </c>
      <c r="AH50" s="25" t="s">
        <v>373</v>
      </c>
      <c r="AI50" s="19"/>
    </row>
    <row r="51" s="3" customFormat="1" ht="75" customHeight="1" spans="1:35">
      <c r="A51" s="19">
        <v>23</v>
      </c>
      <c r="B51" s="19" t="s">
        <v>82</v>
      </c>
      <c r="C51" s="19" t="s">
        <v>185</v>
      </c>
      <c r="D51" s="19" t="s">
        <v>186</v>
      </c>
      <c r="E51" s="19" t="s">
        <v>255</v>
      </c>
      <c r="F51" s="22" t="s">
        <v>367</v>
      </c>
      <c r="G51" s="20" t="s">
        <v>418</v>
      </c>
      <c r="H51" s="20" t="s">
        <v>419</v>
      </c>
      <c r="I51" s="20" t="s">
        <v>89</v>
      </c>
      <c r="J51" s="20" t="s">
        <v>420</v>
      </c>
      <c r="K51" s="19" t="s">
        <v>421</v>
      </c>
      <c r="L51" s="19" t="s">
        <v>422</v>
      </c>
      <c r="M51" s="19" t="s">
        <v>255</v>
      </c>
      <c r="N51" s="20" t="s">
        <v>423</v>
      </c>
      <c r="O51" s="20" t="s">
        <v>424</v>
      </c>
      <c r="P51" s="20" t="s">
        <v>425</v>
      </c>
      <c r="Q51" s="20" t="s">
        <v>426</v>
      </c>
      <c r="R51" s="20">
        <v>37.8</v>
      </c>
      <c r="S51" s="20">
        <v>37.8</v>
      </c>
      <c r="T51" s="20"/>
      <c r="U51" s="19">
        <v>1</v>
      </c>
      <c r="V51" s="20">
        <v>61</v>
      </c>
      <c r="W51" s="20">
        <v>158</v>
      </c>
      <c r="X51" s="20">
        <v>1</v>
      </c>
      <c r="Y51" s="20">
        <v>34</v>
      </c>
      <c r="Z51" s="20">
        <v>76</v>
      </c>
      <c r="AA51" s="20" t="s">
        <v>427</v>
      </c>
      <c r="AB51" s="19" t="s">
        <v>286</v>
      </c>
      <c r="AC51" s="19" t="s">
        <v>98</v>
      </c>
      <c r="AD51" s="19" t="s">
        <v>99</v>
      </c>
      <c r="AE51" s="19" t="s">
        <v>255</v>
      </c>
      <c r="AF51" s="20" t="s">
        <v>265</v>
      </c>
      <c r="AG51" s="25" t="s">
        <v>372</v>
      </c>
      <c r="AH51" s="25" t="s">
        <v>373</v>
      </c>
      <c r="AI51" s="19"/>
    </row>
    <row r="52" s="3" customFormat="1" ht="72" customHeight="1" spans="1:35">
      <c r="A52" s="19">
        <v>24</v>
      </c>
      <c r="B52" s="23" t="s">
        <v>82</v>
      </c>
      <c r="C52" s="23" t="s">
        <v>83</v>
      </c>
      <c r="D52" s="23" t="s">
        <v>84</v>
      </c>
      <c r="E52" s="23" t="s">
        <v>255</v>
      </c>
      <c r="F52" s="23" t="s">
        <v>428</v>
      </c>
      <c r="G52" s="23"/>
      <c r="H52" s="23" t="s">
        <v>429</v>
      </c>
      <c r="I52" s="23" t="s">
        <v>89</v>
      </c>
      <c r="J52" s="23" t="s">
        <v>430</v>
      </c>
      <c r="K52" s="23" t="s">
        <v>245</v>
      </c>
      <c r="L52" s="23" t="s">
        <v>246</v>
      </c>
      <c r="M52" s="23" t="s">
        <v>255</v>
      </c>
      <c r="N52" s="23" t="s">
        <v>431</v>
      </c>
      <c r="O52" s="23" t="s">
        <v>108</v>
      </c>
      <c r="P52" s="23">
        <v>16000</v>
      </c>
      <c r="Q52" s="23" t="s">
        <v>248</v>
      </c>
      <c r="R52" s="23">
        <v>224</v>
      </c>
      <c r="S52" s="23">
        <v>224</v>
      </c>
      <c r="T52" s="23"/>
      <c r="U52" s="23">
        <v>6</v>
      </c>
      <c r="V52" s="23">
        <v>1645</v>
      </c>
      <c r="W52" s="23">
        <v>4731</v>
      </c>
      <c r="X52" s="23">
        <v>6</v>
      </c>
      <c r="Y52" s="23">
        <v>86</v>
      </c>
      <c r="Z52" s="23">
        <v>115</v>
      </c>
      <c r="AA52" s="23" t="s">
        <v>432</v>
      </c>
      <c r="AB52" s="23" t="s">
        <v>433</v>
      </c>
      <c r="AC52" s="23" t="s">
        <v>98</v>
      </c>
      <c r="AD52" s="23" t="s">
        <v>99</v>
      </c>
      <c r="AE52" s="23" t="s">
        <v>434</v>
      </c>
      <c r="AF52" s="23" t="s">
        <v>265</v>
      </c>
      <c r="AG52" s="23" t="s">
        <v>434</v>
      </c>
      <c r="AH52" s="23" t="s">
        <v>265</v>
      </c>
      <c r="AI52" s="19"/>
    </row>
    <row r="53" s="4" customFormat="1" ht="35" customHeight="1" spans="1:35">
      <c r="A53" s="19" t="s">
        <v>254</v>
      </c>
      <c r="B53" s="19">
        <v>24</v>
      </c>
      <c r="C53" s="19"/>
      <c r="D53" s="19"/>
      <c r="E53" s="19"/>
      <c r="F53" s="19"/>
      <c r="G53" s="19"/>
      <c r="H53" s="19"/>
      <c r="I53" s="19"/>
      <c r="J53" s="19"/>
      <c r="K53" s="19"/>
      <c r="L53" s="19"/>
      <c r="M53" s="19"/>
      <c r="N53" s="19"/>
      <c r="O53" s="19"/>
      <c r="P53" s="19"/>
      <c r="Q53" s="19"/>
      <c r="R53" s="19">
        <f>SUM(R29:R52)</f>
        <v>2239.37</v>
      </c>
      <c r="S53" s="19">
        <f>SUM(S29:S52)</f>
        <v>2239.37</v>
      </c>
      <c r="T53" s="19">
        <f>SUM(T29:T52)</f>
        <v>0</v>
      </c>
      <c r="U53" s="19">
        <v>6</v>
      </c>
      <c r="V53" s="19">
        <f>SUM(V29:V52)</f>
        <v>3682</v>
      </c>
      <c r="W53" s="19">
        <f>SUM(W29:W52)</f>
        <v>10082</v>
      </c>
      <c r="X53" s="19">
        <v>6</v>
      </c>
      <c r="Y53" s="19">
        <f>SUM(Y29:Y52)</f>
        <v>1009</v>
      </c>
      <c r="Z53" s="19">
        <f>SUM(Z29:Z52)</f>
        <v>2569</v>
      </c>
      <c r="AA53" s="19"/>
      <c r="AB53" s="19"/>
      <c r="AC53" s="19"/>
      <c r="AD53" s="19"/>
      <c r="AE53" s="19"/>
      <c r="AF53" s="19"/>
      <c r="AG53" s="19"/>
      <c r="AH53" s="19"/>
      <c r="AI53" s="19"/>
    </row>
    <row r="54" s="3" customFormat="1" ht="76" customHeight="1" spans="1:35">
      <c r="A54" s="19">
        <v>1</v>
      </c>
      <c r="B54" s="19" t="s">
        <v>114</v>
      </c>
      <c r="C54" s="20" t="s">
        <v>115</v>
      </c>
      <c r="D54" s="19" t="s">
        <v>325</v>
      </c>
      <c r="E54" s="19" t="s">
        <v>435</v>
      </c>
      <c r="F54" s="19" t="s">
        <v>436</v>
      </c>
      <c r="G54" s="20" t="s">
        <v>437</v>
      </c>
      <c r="H54" s="19" t="s">
        <v>438</v>
      </c>
      <c r="I54" s="20" t="s">
        <v>89</v>
      </c>
      <c r="J54" s="19" t="s">
        <v>439</v>
      </c>
      <c r="K54" s="19" t="s">
        <v>245</v>
      </c>
      <c r="L54" s="19" t="s">
        <v>440</v>
      </c>
      <c r="M54" s="19" t="s">
        <v>435</v>
      </c>
      <c r="N54" s="19" t="s">
        <v>441</v>
      </c>
      <c r="O54" s="19" t="s">
        <v>190</v>
      </c>
      <c r="P54" s="19">
        <v>3</v>
      </c>
      <c r="Q54" s="19" t="s">
        <v>442</v>
      </c>
      <c r="R54" s="19">
        <v>49</v>
      </c>
      <c r="S54" s="19">
        <v>49</v>
      </c>
      <c r="T54" s="19"/>
      <c r="U54" s="19">
        <v>1</v>
      </c>
      <c r="V54" s="19">
        <v>135</v>
      </c>
      <c r="W54" s="19">
        <v>261</v>
      </c>
      <c r="X54" s="19">
        <v>1</v>
      </c>
      <c r="Y54" s="19">
        <v>23</v>
      </c>
      <c r="Z54" s="19">
        <v>56</v>
      </c>
      <c r="AA54" s="19" t="s">
        <v>441</v>
      </c>
      <c r="AB54" s="19" t="s">
        <v>443</v>
      </c>
      <c r="AC54" s="19" t="s">
        <v>127</v>
      </c>
      <c r="AD54" s="19" t="s">
        <v>128</v>
      </c>
      <c r="AE54" s="20" t="s">
        <v>435</v>
      </c>
      <c r="AF54" s="20" t="s">
        <v>444</v>
      </c>
      <c r="AG54" s="20" t="s">
        <v>445</v>
      </c>
      <c r="AH54" s="20" t="s">
        <v>446</v>
      </c>
      <c r="AI54" s="19"/>
    </row>
    <row r="55" s="3" customFormat="1" ht="76" customHeight="1" spans="1:35">
      <c r="A55" s="19">
        <v>2</v>
      </c>
      <c r="B55" s="19" t="s">
        <v>82</v>
      </c>
      <c r="C55" s="19" t="s">
        <v>185</v>
      </c>
      <c r="D55" s="20" t="s">
        <v>186</v>
      </c>
      <c r="E55" s="19" t="s">
        <v>435</v>
      </c>
      <c r="F55" s="19" t="s">
        <v>436</v>
      </c>
      <c r="G55" s="20" t="s">
        <v>447</v>
      </c>
      <c r="H55" s="19" t="s">
        <v>448</v>
      </c>
      <c r="I55" s="20" t="s">
        <v>89</v>
      </c>
      <c r="J55" s="19" t="s">
        <v>449</v>
      </c>
      <c r="K55" s="19" t="s">
        <v>245</v>
      </c>
      <c r="L55" s="19" t="s">
        <v>440</v>
      </c>
      <c r="M55" s="19" t="s">
        <v>435</v>
      </c>
      <c r="N55" s="19" t="s">
        <v>450</v>
      </c>
      <c r="O55" s="19" t="s">
        <v>308</v>
      </c>
      <c r="P55" s="19">
        <v>73</v>
      </c>
      <c r="Q55" s="19" t="s">
        <v>451</v>
      </c>
      <c r="R55" s="19">
        <v>58.4</v>
      </c>
      <c r="S55" s="19">
        <v>58.4</v>
      </c>
      <c r="T55" s="19"/>
      <c r="U55" s="19">
        <v>1</v>
      </c>
      <c r="V55" s="19">
        <v>62</v>
      </c>
      <c r="W55" s="19">
        <v>155</v>
      </c>
      <c r="X55" s="19">
        <v>1</v>
      </c>
      <c r="Y55" s="19">
        <v>22</v>
      </c>
      <c r="Z55" s="19">
        <v>35</v>
      </c>
      <c r="AA55" s="19" t="s">
        <v>452</v>
      </c>
      <c r="AB55" s="20" t="s">
        <v>443</v>
      </c>
      <c r="AC55" s="19" t="s">
        <v>98</v>
      </c>
      <c r="AD55" s="19" t="s">
        <v>99</v>
      </c>
      <c r="AE55" s="20" t="s">
        <v>435</v>
      </c>
      <c r="AF55" s="20" t="s">
        <v>444</v>
      </c>
      <c r="AG55" s="20" t="s">
        <v>445</v>
      </c>
      <c r="AH55" s="20" t="s">
        <v>446</v>
      </c>
      <c r="AI55" s="19"/>
    </row>
    <row r="56" s="3" customFormat="1" ht="76" customHeight="1" spans="1:35">
      <c r="A56" s="19">
        <v>3</v>
      </c>
      <c r="B56" s="19" t="s">
        <v>82</v>
      </c>
      <c r="C56" s="20" t="s">
        <v>83</v>
      </c>
      <c r="D56" s="20" t="s">
        <v>84</v>
      </c>
      <c r="E56" s="19" t="s">
        <v>435</v>
      </c>
      <c r="F56" s="19" t="s">
        <v>436</v>
      </c>
      <c r="G56" s="20" t="s">
        <v>453</v>
      </c>
      <c r="H56" s="19" t="s">
        <v>454</v>
      </c>
      <c r="I56" s="20" t="s">
        <v>89</v>
      </c>
      <c r="J56" s="19" t="s">
        <v>455</v>
      </c>
      <c r="K56" s="19" t="s">
        <v>245</v>
      </c>
      <c r="L56" s="19" t="s">
        <v>440</v>
      </c>
      <c r="M56" s="19" t="s">
        <v>435</v>
      </c>
      <c r="N56" s="19" t="s">
        <v>456</v>
      </c>
      <c r="O56" s="19" t="s">
        <v>108</v>
      </c>
      <c r="P56" s="19">
        <v>147</v>
      </c>
      <c r="Q56" s="19" t="s">
        <v>109</v>
      </c>
      <c r="R56" s="19">
        <v>7</v>
      </c>
      <c r="S56" s="19">
        <v>7</v>
      </c>
      <c r="T56" s="19"/>
      <c r="U56" s="19">
        <v>1</v>
      </c>
      <c r="V56" s="19">
        <v>1</v>
      </c>
      <c r="W56" s="19">
        <v>3</v>
      </c>
      <c r="X56" s="19">
        <v>1</v>
      </c>
      <c r="Y56" s="19">
        <v>1</v>
      </c>
      <c r="Z56" s="19">
        <v>3</v>
      </c>
      <c r="AA56" s="19" t="s">
        <v>456</v>
      </c>
      <c r="AB56" s="20" t="s">
        <v>443</v>
      </c>
      <c r="AC56" s="19" t="s">
        <v>98</v>
      </c>
      <c r="AD56" s="19" t="s">
        <v>99</v>
      </c>
      <c r="AE56" s="20" t="s">
        <v>435</v>
      </c>
      <c r="AF56" s="20" t="s">
        <v>444</v>
      </c>
      <c r="AG56" s="20" t="s">
        <v>445</v>
      </c>
      <c r="AH56" s="20" t="s">
        <v>446</v>
      </c>
      <c r="AI56" s="21"/>
    </row>
    <row r="57" s="3" customFormat="1" ht="76" customHeight="1" spans="1:35">
      <c r="A57" s="19">
        <v>4</v>
      </c>
      <c r="B57" s="19" t="s">
        <v>114</v>
      </c>
      <c r="C57" s="20" t="s">
        <v>115</v>
      </c>
      <c r="D57" s="19" t="s">
        <v>116</v>
      </c>
      <c r="E57" s="19" t="s">
        <v>435</v>
      </c>
      <c r="F57" s="19" t="s">
        <v>457</v>
      </c>
      <c r="G57" s="20" t="s">
        <v>458</v>
      </c>
      <c r="H57" s="19" t="s">
        <v>459</v>
      </c>
      <c r="I57" s="19" t="s">
        <v>89</v>
      </c>
      <c r="J57" s="19" t="s">
        <v>460</v>
      </c>
      <c r="K57" s="20" t="s">
        <v>245</v>
      </c>
      <c r="L57" s="19" t="s">
        <v>440</v>
      </c>
      <c r="M57" s="19" t="s">
        <v>435</v>
      </c>
      <c r="N57" s="20" t="s">
        <v>461</v>
      </c>
      <c r="O57" s="19" t="s">
        <v>123</v>
      </c>
      <c r="P57" s="19">
        <v>4</v>
      </c>
      <c r="Q57" s="19" t="s">
        <v>262</v>
      </c>
      <c r="R57" s="19">
        <v>160</v>
      </c>
      <c r="S57" s="19">
        <v>160</v>
      </c>
      <c r="T57" s="19"/>
      <c r="U57" s="19">
        <v>1</v>
      </c>
      <c r="V57" s="19">
        <v>74</v>
      </c>
      <c r="W57" s="19">
        <v>218</v>
      </c>
      <c r="X57" s="19">
        <v>1</v>
      </c>
      <c r="Y57" s="19">
        <v>52</v>
      </c>
      <c r="Z57" s="19">
        <v>152</v>
      </c>
      <c r="AA57" s="20" t="s">
        <v>461</v>
      </c>
      <c r="AB57" s="20" t="s">
        <v>462</v>
      </c>
      <c r="AC57" s="19" t="s">
        <v>127</v>
      </c>
      <c r="AD57" s="19" t="s">
        <v>128</v>
      </c>
      <c r="AE57" s="20" t="s">
        <v>435</v>
      </c>
      <c r="AF57" s="20" t="s">
        <v>444</v>
      </c>
      <c r="AG57" s="20" t="s">
        <v>435</v>
      </c>
      <c r="AH57" s="20" t="s">
        <v>444</v>
      </c>
      <c r="AI57" s="19"/>
    </row>
    <row r="58" s="3" customFormat="1" ht="76" customHeight="1" spans="1:35">
      <c r="A58" s="19">
        <v>5</v>
      </c>
      <c r="B58" s="19" t="s">
        <v>82</v>
      </c>
      <c r="C58" s="20" t="s">
        <v>83</v>
      </c>
      <c r="D58" s="20" t="s">
        <v>84</v>
      </c>
      <c r="E58" s="19" t="s">
        <v>435</v>
      </c>
      <c r="F58" s="19" t="s">
        <v>457</v>
      </c>
      <c r="G58" s="20" t="s">
        <v>463</v>
      </c>
      <c r="H58" s="19" t="s">
        <v>464</v>
      </c>
      <c r="I58" s="20" t="s">
        <v>89</v>
      </c>
      <c r="J58" s="19" t="s">
        <v>465</v>
      </c>
      <c r="K58" s="19" t="s">
        <v>245</v>
      </c>
      <c r="L58" s="19" t="s">
        <v>440</v>
      </c>
      <c r="M58" s="19" t="s">
        <v>435</v>
      </c>
      <c r="N58" s="19" t="s">
        <v>466</v>
      </c>
      <c r="O58" s="19" t="s">
        <v>108</v>
      </c>
      <c r="P58" s="19">
        <v>140</v>
      </c>
      <c r="Q58" s="19" t="s">
        <v>109</v>
      </c>
      <c r="R58" s="19">
        <v>7</v>
      </c>
      <c r="S58" s="19">
        <v>7</v>
      </c>
      <c r="T58" s="19"/>
      <c r="U58" s="19">
        <v>1</v>
      </c>
      <c r="V58" s="19">
        <v>1</v>
      </c>
      <c r="W58" s="19">
        <v>3</v>
      </c>
      <c r="X58" s="19">
        <v>1</v>
      </c>
      <c r="Y58" s="19">
        <v>1</v>
      </c>
      <c r="Z58" s="19">
        <v>3</v>
      </c>
      <c r="AA58" s="19" t="s">
        <v>467</v>
      </c>
      <c r="AB58" s="20" t="s">
        <v>443</v>
      </c>
      <c r="AC58" s="19" t="s">
        <v>98</v>
      </c>
      <c r="AD58" s="19" t="s">
        <v>99</v>
      </c>
      <c r="AE58" s="20" t="s">
        <v>435</v>
      </c>
      <c r="AF58" s="20" t="s">
        <v>444</v>
      </c>
      <c r="AG58" s="20" t="s">
        <v>468</v>
      </c>
      <c r="AH58" s="19" t="s">
        <v>469</v>
      </c>
      <c r="AI58" s="21"/>
    </row>
    <row r="59" s="3" customFormat="1" ht="76" customHeight="1" spans="1:35">
      <c r="A59" s="19">
        <v>6</v>
      </c>
      <c r="B59" s="19" t="s">
        <v>114</v>
      </c>
      <c r="C59" s="20" t="s">
        <v>115</v>
      </c>
      <c r="D59" s="19" t="s">
        <v>116</v>
      </c>
      <c r="E59" s="19" t="s">
        <v>435</v>
      </c>
      <c r="F59" s="19" t="s">
        <v>470</v>
      </c>
      <c r="G59" s="20" t="s">
        <v>471</v>
      </c>
      <c r="H59" s="19" t="s">
        <v>472</v>
      </c>
      <c r="I59" s="19" t="s">
        <v>89</v>
      </c>
      <c r="J59" s="19" t="s">
        <v>473</v>
      </c>
      <c r="K59" s="20" t="s">
        <v>245</v>
      </c>
      <c r="L59" s="19" t="s">
        <v>440</v>
      </c>
      <c r="M59" s="19" t="s">
        <v>435</v>
      </c>
      <c r="N59" s="20" t="s">
        <v>474</v>
      </c>
      <c r="O59" s="19" t="s">
        <v>123</v>
      </c>
      <c r="P59" s="19">
        <v>5</v>
      </c>
      <c r="Q59" s="19" t="s">
        <v>262</v>
      </c>
      <c r="R59" s="19">
        <v>200</v>
      </c>
      <c r="S59" s="19">
        <v>200</v>
      </c>
      <c r="T59" s="19"/>
      <c r="U59" s="19">
        <v>1</v>
      </c>
      <c r="V59" s="19">
        <v>50</v>
      </c>
      <c r="W59" s="19">
        <v>123</v>
      </c>
      <c r="X59" s="19">
        <v>1</v>
      </c>
      <c r="Y59" s="19">
        <v>35</v>
      </c>
      <c r="Z59" s="19">
        <v>62</v>
      </c>
      <c r="AA59" s="20" t="s">
        <v>474</v>
      </c>
      <c r="AB59" s="19" t="s">
        <v>443</v>
      </c>
      <c r="AC59" s="19" t="s">
        <v>127</v>
      </c>
      <c r="AD59" s="19" t="s">
        <v>128</v>
      </c>
      <c r="AE59" s="20" t="s">
        <v>435</v>
      </c>
      <c r="AF59" s="20" t="s">
        <v>444</v>
      </c>
      <c r="AG59" s="20" t="s">
        <v>435</v>
      </c>
      <c r="AH59" s="20" t="s">
        <v>444</v>
      </c>
      <c r="AI59" s="19"/>
    </row>
    <row r="60" s="3" customFormat="1" ht="76" customHeight="1" spans="1:35">
      <c r="A60" s="19">
        <v>7</v>
      </c>
      <c r="B60" s="19" t="s">
        <v>114</v>
      </c>
      <c r="C60" s="20" t="s">
        <v>115</v>
      </c>
      <c r="D60" s="19" t="s">
        <v>116</v>
      </c>
      <c r="E60" s="19" t="s">
        <v>435</v>
      </c>
      <c r="F60" s="19" t="s">
        <v>470</v>
      </c>
      <c r="G60" s="20" t="s">
        <v>475</v>
      </c>
      <c r="H60" s="19" t="s">
        <v>476</v>
      </c>
      <c r="I60" s="19" t="s">
        <v>89</v>
      </c>
      <c r="J60" s="19" t="s">
        <v>477</v>
      </c>
      <c r="K60" s="20" t="s">
        <v>245</v>
      </c>
      <c r="L60" s="19" t="s">
        <v>440</v>
      </c>
      <c r="M60" s="19" t="s">
        <v>435</v>
      </c>
      <c r="N60" s="20" t="s">
        <v>478</v>
      </c>
      <c r="O60" s="19" t="s">
        <v>123</v>
      </c>
      <c r="P60" s="19">
        <v>4</v>
      </c>
      <c r="Q60" s="19" t="s">
        <v>262</v>
      </c>
      <c r="R60" s="19">
        <v>160</v>
      </c>
      <c r="S60" s="19">
        <v>160</v>
      </c>
      <c r="T60" s="19"/>
      <c r="U60" s="19">
        <v>1</v>
      </c>
      <c r="V60" s="19">
        <v>99</v>
      </c>
      <c r="W60" s="19">
        <v>268</v>
      </c>
      <c r="X60" s="19">
        <v>1</v>
      </c>
      <c r="Y60" s="19">
        <v>54</v>
      </c>
      <c r="Z60" s="19">
        <v>98</v>
      </c>
      <c r="AA60" s="20" t="s">
        <v>478</v>
      </c>
      <c r="AB60" s="19" t="s">
        <v>443</v>
      </c>
      <c r="AC60" s="19" t="s">
        <v>127</v>
      </c>
      <c r="AD60" s="19" t="s">
        <v>128</v>
      </c>
      <c r="AE60" s="20" t="s">
        <v>435</v>
      </c>
      <c r="AF60" s="20" t="s">
        <v>444</v>
      </c>
      <c r="AG60" s="20" t="s">
        <v>435</v>
      </c>
      <c r="AH60" s="20" t="s">
        <v>444</v>
      </c>
      <c r="AI60" s="19"/>
    </row>
    <row r="61" s="3" customFormat="1" ht="76" customHeight="1" spans="1:35">
      <c r="A61" s="19">
        <v>8</v>
      </c>
      <c r="B61" s="19" t="s">
        <v>114</v>
      </c>
      <c r="C61" s="20" t="s">
        <v>115</v>
      </c>
      <c r="D61" s="19" t="s">
        <v>325</v>
      </c>
      <c r="E61" s="19" t="s">
        <v>435</v>
      </c>
      <c r="F61" s="19" t="s">
        <v>479</v>
      </c>
      <c r="G61" s="20" t="s">
        <v>480</v>
      </c>
      <c r="H61" s="19" t="s">
        <v>481</v>
      </c>
      <c r="I61" s="19" t="s">
        <v>89</v>
      </c>
      <c r="J61" s="19" t="s">
        <v>482</v>
      </c>
      <c r="K61" s="24" t="s">
        <v>121</v>
      </c>
      <c r="L61" s="24" t="s">
        <v>440</v>
      </c>
      <c r="M61" s="19" t="s">
        <v>435</v>
      </c>
      <c r="N61" s="20" t="s">
        <v>483</v>
      </c>
      <c r="O61" s="19" t="s">
        <v>190</v>
      </c>
      <c r="P61" s="19">
        <v>1</v>
      </c>
      <c r="Q61" s="19" t="s">
        <v>484</v>
      </c>
      <c r="R61" s="19">
        <v>12</v>
      </c>
      <c r="S61" s="19">
        <v>12</v>
      </c>
      <c r="T61" s="19"/>
      <c r="U61" s="19">
        <v>1</v>
      </c>
      <c r="V61" s="19">
        <v>28</v>
      </c>
      <c r="W61" s="19">
        <v>89</v>
      </c>
      <c r="X61" s="19">
        <v>1</v>
      </c>
      <c r="Y61" s="19">
        <v>21</v>
      </c>
      <c r="Z61" s="19">
        <v>75</v>
      </c>
      <c r="AA61" s="20" t="s">
        <v>483</v>
      </c>
      <c r="AB61" s="20" t="s">
        <v>462</v>
      </c>
      <c r="AC61" s="19" t="s">
        <v>127</v>
      </c>
      <c r="AD61" s="19" t="s">
        <v>128</v>
      </c>
      <c r="AE61" s="20" t="s">
        <v>435</v>
      </c>
      <c r="AF61" s="20" t="s">
        <v>444</v>
      </c>
      <c r="AG61" s="20" t="s">
        <v>485</v>
      </c>
      <c r="AH61" s="20" t="s">
        <v>486</v>
      </c>
      <c r="AI61" s="19"/>
    </row>
    <row r="62" s="3" customFormat="1" ht="76" customHeight="1" spans="1:35">
      <c r="A62" s="19">
        <v>9</v>
      </c>
      <c r="B62" s="19" t="s">
        <v>82</v>
      </c>
      <c r="C62" s="20" t="s">
        <v>83</v>
      </c>
      <c r="D62" s="20" t="s">
        <v>84</v>
      </c>
      <c r="E62" s="19" t="s">
        <v>435</v>
      </c>
      <c r="F62" s="19" t="s">
        <v>479</v>
      </c>
      <c r="G62" s="20" t="s">
        <v>487</v>
      </c>
      <c r="H62" s="19" t="s">
        <v>488</v>
      </c>
      <c r="I62" s="20" t="s">
        <v>89</v>
      </c>
      <c r="J62" s="19" t="s">
        <v>489</v>
      </c>
      <c r="K62" s="19" t="s">
        <v>245</v>
      </c>
      <c r="L62" s="19" t="s">
        <v>440</v>
      </c>
      <c r="M62" s="19" t="s">
        <v>435</v>
      </c>
      <c r="N62" s="19" t="s">
        <v>490</v>
      </c>
      <c r="O62" s="19" t="s">
        <v>108</v>
      </c>
      <c r="P62" s="19">
        <v>160</v>
      </c>
      <c r="Q62" s="19" t="s">
        <v>109</v>
      </c>
      <c r="R62" s="19">
        <v>9</v>
      </c>
      <c r="S62" s="19">
        <v>9</v>
      </c>
      <c r="T62" s="19"/>
      <c r="U62" s="19">
        <v>1</v>
      </c>
      <c r="V62" s="19">
        <v>1</v>
      </c>
      <c r="W62" s="19">
        <v>3</v>
      </c>
      <c r="X62" s="19">
        <v>1</v>
      </c>
      <c r="Y62" s="19">
        <v>1</v>
      </c>
      <c r="Z62" s="19">
        <v>3</v>
      </c>
      <c r="AA62" s="19" t="s">
        <v>491</v>
      </c>
      <c r="AB62" s="20" t="s">
        <v>443</v>
      </c>
      <c r="AC62" s="19" t="s">
        <v>98</v>
      </c>
      <c r="AD62" s="19" t="s">
        <v>99</v>
      </c>
      <c r="AE62" s="20" t="s">
        <v>435</v>
      </c>
      <c r="AF62" s="20" t="s">
        <v>444</v>
      </c>
      <c r="AG62" s="20" t="s">
        <v>485</v>
      </c>
      <c r="AH62" s="20" t="s">
        <v>486</v>
      </c>
      <c r="AI62" s="21"/>
    </row>
    <row r="63" s="3" customFormat="1" ht="76" customHeight="1" spans="1:35">
      <c r="A63" s="19">
        <v>10</v>
      </c>
      <c r="B63" s="19" t="s">
        <v>82</v>
      </c>
      <c r="C63" s="20" t="s">
        <v>83</v>
      </c>
      <c r="D63" s="20" t="s">
        <v>84</v>
      </c>
      <c r="E63" s="19" t="s">
        <v>435</v>
      </c>
      <c r="F63" s="19" t="s">
        <v>479</v>
      </c>
      <c r="G63" s="20" t="s">
        <v>492</v>
      </c>
      <c r="H63" s="19" t="s">
        <v>493</v>
      </c>
      <c r="I63" s="20" t="s">
        <v>89</v>
      </c>
      <c r="J63" s="19" t="s">
        <v>489</v>
      </c>
      <c r="K63" s="19" t="s">
        <v>245</v>
      </c>
      <c r="L63" s="19" t="s">
        <v>440</v>
      </c>
      <c r="M63" s="19" t="s">
        <v>435</v>
      </c>
      <c r="N63" s="30" t="s">
        <v>494</v>
      </c>
      <c r="O63" s="19" t="s">
        <v>108</v>
      </c>
      <c r="P63" s="19">
        <v>120</v>
      </c>
      <c r="Q63" s="19" t="s">
        <v>109</v>
      </c>
      <c r="R63" s="19">
        <v>6</v>
      </c>
      <c r="S63" s="19">
        <v>6</v>
      </c>
      <c r="T63" s="19"/>
      <c r="U63" s="19">
        <v>1</v>
      </c>
      <c r="V63" s="19">
        <v>1</v>
      </c>
      <c r="W63" s="19">
        <v>3</v>
      </c>
      <c r="X63" s="19">
        <v>1</v>
      </c>
      <c r="Y63" s="19">
        <v>1</v>
      </c>
      <c r="Z63" s="19">
        <v>3</v>
      </c>
      <c r="AA63" s="19" t="s">
        <v>495</v>
      </c>
      <c r="AB63" s="20" t="s">
        <v>443</v>
      </c>
      <c r="AC63" s="19" t="s">
        <v>98</v>
      </c>
      <c r="AD63" s="19" t="s">
        <v>99</v>
      </c>
      <c r="AE63" s="20" t="s">
        <v>435</v>
      </c>
      <c r="AF63" s="20" t="s">
        <v>444</v>
      </c>
      <c r="AG63" s="20" t="s">
        <v>496</v>
      </c>
      <c r="AH63" s="20" t="s">
        <v>486</v>
      </c>
      <c r="AI63" s="21"/>
    </row>
    <row r="64" s="3" customFormat="1" ht="76" customHeight="1" spans="1:35">
      <c r="A64" s="19">
        <v>11</v>
      </c>
      <c r="B64" s="19" t="s">
        <v>82</v>
      </c>
      <c r="C64" s="20" t="s">
        <v>83</v>
      </c>
      <c r="D64" s="20" t="s">
        <v>84</v>
      </c>
      <c r="E64" s="19" t="s">
        <v>435</v>
      </c>
      <c r="F64" s="19" t="s">
        <v>457</v>
      </c>
      <c r="G64" s="20" t="s">
        <v>497</v>
      </c>
      <c r="H64" s="19" t="s">
        <v>498</v>
      </c>
      <c r="I64" s="20" t="s">
        <v>360</v>
      </c>
      <c r="J64" s="19" t="s">
        <v>499</v>
      </c>
      <c r="K64" s="19" t="s">
        <v>105</v>
      </c>
      <c r="L64" s="19" t="s">
        <v>362</v>
      </c>
      <c r="M64" s="19" t="s">
        <v>435</v>
      </c>
      <c r="N64" s="19" t="s">
        <v>500</v>
      </c>
      <c r="O64" s="19" t="s">
        <v>108</v>
      </c>
      <c r="P64" s="19">
        <v>3000</v>
      </c>
      <c r="Q64" s="19" t="s">
        <v>364</v>
      </c>
      <c r="R64" s="19">
        <v>60</v>
      </c>
      <c r="S64" s="19">
        <v>60</v>
      </c>
      <c r="T64" s="19"/>
      <c r="U64" s="19">
        <v>1</v>
      </c>
      <c r="V64" s="19">
        <v>59</v>
      </c>
      <c r="W64" s="19">
        <v>234</v>
      </c>
      <c r="X64" s="19">
        <v>1</v>
      </c>
      <c r="Y64" s="19">
        <v>43</v>
      </c>
      <c r="Z64" s="19">
        <v>198</v>
      </c>
      <c r="AA64" s="19" t="s">
        <v>501</v>
      </c>
      <c r="AB64" s="20" t="s">
        <v>462</v>
      </c>
      <c r="AC64" s="19" t="s">
        <v>98</v>
      </c>
      <c r="AD64" s="19" t="s">
        <v>99</v>
      </c>
      <c r="AE64" s="20" t="s">
        <v>435</v>
      </c>
      <c r="AF64" s="20" t="s">
        <v>444</v>
      </c>
      <c r="AG64" s="20" t="s">
        <v>468</v>
      </c>
      <c r="AH64" s="19" t="s">
        <v>469</v>
      </c>
      <c r="AI64" s="19"/>
    </row>
    <row r="65" s="3" customFormat="1" ht="76" customHeight="1" spans="1:35">
      <c r="A65" s="19">
        <v>12</v>
      </c>
      <c r="B65" s="19" t="s">
        <v>82</v>
      </c>
      <c r="C65" s="20" t="s">
        <v>83</v>
      </c>
      <c r="D65" s="20" t="s">
        <v>84</v>
      </c>
      <c r="E65" s="19" t="s">
        <v>435</v>
      </c>
      <c r="F65" s="19" t="s">
        <v>457</v>
      </c>
      <c r="G65" s="20" t="s">
        <v>502</v>
      </c>
      <c r="H65" s="19" t="s">
        <v>503</v>
      </c>
      <c r="I65" s="20" t="s">
        <v>360</v>
      </c>
      <c r="J65" s="19" t="s">
        <v>504</v>
      </c>
      <c r="K65" s="19" t="s">
        <v>105</v>
      </c>
      <c r="L65" s="19" t="s">
        <v>362</v>
      </c>
      <c r="M65" s="19" t="s">
        <v>435</v>
      </c>
      <c r="N65" s="19" t="s">
        <v>505</v>
      </c>
      <c r="O65" s="19" t="s">
        <v>108</v>
      </c>
      <c r="P65" s="19">
        <v>1500</v>
      </c>
      <c r="Q65" s="19" t="s">
        <v>364</v>
      </c>
      <c r="R65" s="19">
        <v>30</v>
      </c>
      <c r="S65" s="19">
        <v>30</v>
      </c>
      <c r="T65" s="19"/>
      <c r="U65" s="19">
        <v>1</v>
      </c>
      <c r="V65" s="19">
        <v>53</v>
      </c>
      <c r="W65" s="19">
        <v>152</v>
      </c>
      <c r="X65" s="19">
        <v>1</v>
      </c>
      <c r="Y65" s="19">
        <v>41</v>
      </c>
      <c r="Z65" s="19">
        <v>126</v>
      </c>
      <c r="AA65" s="19" t="s">
        <v>506</v>
      </c>
      <c r="AB65" s="20" t="s">
        <v>462</v>
      </c>
      <c r="AC65" s="19" t="s">
        <v>98</v>
      </c>
      <c r="AD65" s="19" t="s">
        <v>99</v>
      </c>
      <c r="AE65" s="20" t="s">
        <v>435</v>
      </c>
      <c r="AF65" s="20" t="s">
        <v>444</v>
      </c>
      <c r="AG65" s="20" t="s">
        <v>468</v>
      </c>
      <c r="AH65" s="19" t="s">
        <v>469</v>
      </c>
      <c r="AI65" s="19"/>
    </row>
    <row r="66" s="3" customFormat="1" ht="76" customHeight="1" spans="1:35">
      <c r="A66" s="19">
        <v>13</v>
      </c>
      <c r="B66" s="19" t="s">
        <v>82</v>
      </c>
      <c r="C66" s="20" t="s">
        <v>83</v>
      </c>
      <c r="D66" s="20" t="s">
        <v>84</v>
      </c>
      <c r="E66" s="19" t="s">
        <v>435</v>
      </c>
      <c r="F66" s="19" t="s">
        <v>479</v>
      </c>
      <c r="G66" s="20" t="s">
        <v>507</v>
      </c>
      <c r="H66" s="19" t="s">
        <v>508</v>
      </c>
      <c r="I66" s="20" t="s">
        <v>360</v>
      </c>
      <c r="J66" s="19" t="s">
        <v>509</v>
      </c>
      <c r="K66" s="19" t="s">
        <v>105</v>
      </c>
      <c r="L66" s="19" t="s">
        <v>362</v>
      </c>
      <c r="M66" s="19" t="s">
        <v>435</v>
      </c>
      <c r="N66" s="19" t="s">
        <v>510</v>
      </c>
      <c r="O66" s="19" t="s">
        <v>108</v>
      </c>
      <c r="P66" s="19">
        <v>500</v>
      </c>
      <c r="Q66" s="19" t="s">
        <v>364</v>
      </c>
      <c r="R66" s="19">
        <v>10</v>
      </c>
      <c r="S66" s="19">
        <v>10</v>
      </c>
      <c r="T66" s="19"/>
      <c r="U66" s="19">
        <v>1</v>
      </c>
      <c r="V66" s="19">
        <v>23</v>
      </c>
      <c r="W66" s="19">
        <v>64</v>
      </c>
      <c r="X66" s="19">
        <v>1</v>
      </c>
      <c r="Y66" s="19">
        <v>19</v>
      </c>
      <c r="Z66" s="19">
        <v>58</v>
      </c>
      <c r="AA66" s="19" t="s">
        <v>511</v>
      </c>
      <c r="AB66" s="20" t="s">
        <v>462</v>
      </c>
      <c r="AC66" s="19" t="s">
        <v>98</v>
      </c>
      <c r="AD66" s="19" t="s">
        <v>99</v>
      </c>
      <c r="AE66" s="20" t="s">
        <v>435</v>
      </c>
      <c r="AF66" s="20" t="s">
        <v>444</v>
      </c>
      <c r="AG66" s="20" t="s">
        <v>485</v>
      </c>
      <c r="AH66" s="20" t="s">
        <v>486</v>
      </c>
      <c r="AI66" s="19"/>
    </row>
    <row r="67" s="3" customFormat="1" ht="76" customHeight="1" spans="1:35">
      <c r="A67" s="19">
        <v>14</v>
      </c>
      <c r="B67" s="19" t="s">
        <v>82</v>
      </c>
      <c r="C67" s="20" t="s">
        <v>83</v>
      </c>
      <c r="D67" s="20" t="s">
        <v>84</v>
      </c>
      <c r="E67" s="19" t="s">
        <v>435</v>
      </c>
      <c r="F67" s="19" t="s">
        <v>436</v>
      </c>
      <c r="G67" s="20" t="s">
        <v>512</v>
      </c>
      <c r="H67" s="19" t="s">
        <v>513</v>
      </c>
      <c r="I67" s="20" t="s">
        <v>360</v>
      </c>
      <c r="J67" s="19" t="s">
        <v>514</v>
      </c>
      <c r="K67" s="19" t="s">
        <v>105</v>
      </c>
      <c r="L67" s="19" t="s">
        <v>362</v>
      </c>
      <c r="M67" s="19" t="s">
        <v>435</v>
      </c>
      <c r="N67" s="19" t="s">
        <v>510</v>
      </c>
      <c r="O67" s="19" t="s">
        <v>108</v>
      </c>
      <c r="P67" s="19">
        <v>500</v>
      </c>
      <c r="Q67" s="19" t="s">
        <v>364</v>
      </c>
      <c r="R67" s="19">
        <v>10</v>
      </c>
      <c r="S67" s="19">
        <v>10</v>
      </c>
      <c r="T67" s="19"/>
      <c r="U67" s="19">
        <v>1</v>
      </c>
      <c r="V67" s="19">
        <v>16</v>
      </c>
      <c r="W67" s="19">
        <v>45</v>
      </c>
      <c r="X67" s="19">
        <v>1</v>
      </c>
      <c r="Y67" s="19">
        <v>13</v>
      </c>
      <c r="Z67" s="19">
        <v>37</v>
      </c>
      <c r="AA67" s="19" t="s">
        <v>515</v>
      </c>
      <c r="AB67" s="19" t="s">
        <v>443</v>
      </c>
      <c r="AC67" s="19" t="s">
        <v>98</v>
      </c>
      <c r="AD67" s="19" t="s">
        <v>99</v>
      </c>
      <c r="AE67" s="20" t="s">
        <v>435</v>
      </c>
      <c r="AF67" s="20" t="s">
        <v>444</v>
      </c>
      <c r="AG67" s="20" t="s">
        <v>445</v>
      </c>
      <c r="AH67" s="20" t="s">
        <v>446</v>
      </c>
      <c r="AI67" s="19"/>
    </row>
    <row r="68" s="3" customFormat="1" ht="76" customHeight="1" spans="1:35">
      <c r="A68" s="19">
        <v>15</v>
      </c>
      <c r="B68" s="19" t="s">
        <v>82</v>
      </c>
      <c r="C68" s="20" t="s">
        <v>83</v>
      </c>
      <c r="D68" s="20" t="s">
        <v>84</v>
      </c>
      <c r="E68" s="19" t="s">
        <v>435</v>
      </c>
      <c r="F68" s="19" t="s">
        <v>436</v>
      </c>
      <c r="G68" s="20" t="s">
        <v>516</v>
      </c>
      <c r="H68" s="19" t="s">
        <v>517</v>
      </c>
      <c r="I68" s="20" t="s">
        <v>360</v>
      </c>
      <c r="J68" s="19" t="s">
        <v>514</v>
      </c>
      <c r="K68" s="19" t="s">
        <v>105</v>
      </c>
      <c r="L68" s="19" t="s">
        <v>362</v>
      </c>
      <c r="M68" s="19" t="s">
        <v>435</v>
      </c>
      <c r="N68" s="19" t="s">
        <v>505</v>
      </c>
      <c r="O68" s="19" t="s">
        <v>108</v>
      </c>
      <c r="P68" s="19">
        <v>1500</v>
      </c>
      <c r="Q68" s="19" t="s">
        <v>364</v>
      </c>
      <c r="R68" s="19">
        <v>30</v>
      </c>
      <c r="S68" s="19">
        <v>30</v>
      </c>
      <c r="T68" s="19"/>
      <c r="U68" s="19">
        <v>1</v>
      </c>
      <c r="V68" s="19">
        <v>118</v>
      </c>
      <c r="W68" s="19">
        <v>302</v>
      </c>
      <c r="X68" s="19">
        <v>1</v>
      </c>
      <c r="Y68" s="19">
        <v>63</v>
      </c>
      <c r="Z68" s="19">
        <v>170</v>
      </c>
      <c r="AA68" s="19" t="s">
        <v>518</v>
      </c>
      <c r="AB68" s="19" t="s">
        <v>443</v>
      </c>
      <c r="AC68" s="19" t="s">
        <v>98</v>
      </c>
      <c r="AD68" s="19" t="s">
        <v>99</v>
      </c>
      <c r="AE68" s="20" t="s">
        <v>435</v>
      </c>
      <c r="AF68" s="20" t="s">
        <v>444</v>
      </c>
      <c r="AG68" s="20" t="s">
        <v>445</v>
      </c>
      <c r="AH68" s="20" t="s">
        <v>446</v>
      </c>
      <c r="AI68" s="19"/>
    </row>
    <row r="69" s="3" customFormat="1" ht="76" customHeight="1" spans="1:35">
      <c r="A69" s="19">
        <v>16</v>
      </c>
      <c r="B69" s="19" t="s">
        <v>82</v>
      </c>
      <c r="C69" s="20" t="s">
        <v>83</v>
      </c>
      <c r="D69" s="20" t="s">
        <v>84</v>
      </c>
      <c r="E69" s="19" t="s">
        <v>435</v>
      </c>
      <c r="F69" s="19" t="s">
        <v>470</v>
      </c>
      <c r="G69" s="20" t="s">
        <v>519</v>
      </c>
      <c r="H69" s="19" t="s">
        <v>520</v>
      </c>
      <c r="I69" s="20" t="s">
        <v>360</v>
      </c>
      <c r="J69" s="19" t="s">
        <v>470</v>
      </c>
      <c r="K69" s="19" t="s">
        <v>105</v>
      </c>
      <c r="L69" s="19" t="s">
        <v>362</v>
      </c>
      <c r="M69" s="19" t="s">
        <v>435</v>
      </c>
      <c r="N69" s="19" t="s">
        <v>510</v>
      </c>
      <c r="O69" s="19" t="s">
        <v>108</v>
      </c>
      <c r="P69" s="19">
        <v>500</v>
      </c>
      <c r="Q69" s="19" t="s">
        <v>364</v>
      </c>
      <c r="R69" s="19">
        <v>10</v>
      </c>
      <c r="S69" s="19">
        <v>10</v>
      </c>
      <c r="T69" s="19"/>
      <c r="U69" s="19">
        <v>1</v>
      </c>
      <c r="V69" s="19">
        <v>25</v>
      </c>
      <c r="W69" s="19">
        <v>69</v>
      </c>
      <c r="X69" s="19">
        <v>1</v>
      </c>
      <c r="Y69" s="19">
        <v>23</v>
      </c>
      <c r="Z69" s="19">
        <v>62</v>
      </c>
      <c r="AA69" s="19" t="s">
        <v>511</v>
      </c>
      <c r="AB69" s="19" t="s">
        <v>443</v>
      </c>
      <c r="AC69" s="19" t="s">
        <v>98</v>
      </c>
      <c r="AD69" s="19" t="s">
        <v>99</v>
      </c>
      <c r="AE69" s="20" t="s">
        <v>435</v>
      </c>
      <c r="AF69" s="20" t="s">
        <v>444</v>
      </c>
      <c r="AG69" s="20" t="s">
        <v>521</v>
      </c>
      <c r="AH69" s="20" t="s">
        <v>522</v>
      </c>
      <c r="AI69" s="19"/>
    </row>
    <row r="70" s="3" customFormat="1" ht="89" customHeight="1" spans="1:35">
      <c r="A70" s="19">
        <v>17</v>
      </c>
      <c r="B70" s="19" t="s">
        <v>82</v>
      </c>
      <c r="C70" s="20" t="s">
        <v>83</v>
      </c>
      <c r="D70" s="20" t="s">
        <v>84</v>
      </c>
      <c r="E70" s="19" t="s">
        <v>435</v>
      </c>
      <c r="F70" s="19" t="s">
        <v>470</v>
      </c>
      <c r="G70" s="20" t="s">
        <v>523</v>
      </c>
      <c r="H70" s="19" t="s">
        <v>524</v>
      </c>
      <c r="I70" s="20" t="s">
        <v>360</v>
      </c>
      <c r="J70" s="19" t="s">
        <v>525</v>
      </c>
      <c r="K70" s="19" t="s">
        <v>105</v>
      </c>
      <c r="L70" s="19" t="s">
        <v>526</v>
      </c>
      <c r="M70" s="19" t="s">
        <v>435</v>
      </c>
      <c r="N70" s="19" t="s">
        <v>527</v>
      </c>
      <c r="O70" s="19" t="s">
        <v>108</v>
      </c>
      <c r="P70" s="19">
        <v>3000</v>
      </c>
      <c r="Q70" s="19" t="s">
        <v>364</v>
      </c>
      <c r="R70" s="19">
        <v>60</v>
      </c>
      <c r="S70" s="19">
        <v>60</v>
      </c>
      <c r="T70" s="19"/>
      <c r="U70" s="19">
        <v>1</v>
      </c>
      <c r="V70" s="19">
        <v>308</v>
      </c>
      <c r="W70" s="19">
        <v>138</v>
      </c>
      <c r="X70" s="19">
        <v>1</v>
      </c>
      <c r="Y70" s="19">
        <v>308</v>
      </c>
      <c r="Z70" s="19">
        <v>138</v>
      </c>
      <c r="AA70" s="19" t="s">
        <v>528</v>
      </c>
      <c r="AB70" s="20" t="s">
        <v>462</v>
      </c>
      <c r="AC70" s="19" t="s">
        <v>98</v>
      </c>
      <c r="AD70" s="19" t="s">
        <v>99</v>
      </c>
      <c r="AE70" s="20" t="s">
        <v>435</v>
      </c>
      <c r="AF70" s="20" t="s">
        <v>444</v>
      </c>
      <c r="AG70" s="20" t="s">
        <v>521</v>
      </c>
      <c r="AH70" s="20" t="s">
        <v>522</v>
      </c>
      <c r="AI70" s="19"/>
    </row>
    <row r="71" s="3" customFormat="1" ht="92" customHeight="1" spans="1:35">
      <c r="A71" s="19">
        <v>18</v>
      </c>
      <c r="B71" s="19" t="s">
        <v>82</v>
      </c>
      <c r="C71" s="20" t="s">
        <v>83</v>
      </c>
      <c r="D71" s="20" t="s">
        <v>84</v>
      </c>
      <c r="E71" s="19" t="s">
        <v>435</v>
      </c>
      <c r="F71" s="19" t="s">
        <v>470</v>
      </c>
      <c r="G71" s="20" t="s">
        <v>529</v>
      </c>
      <c r="H71" s="19" t="s">
        <v>530</v>
      </c>
      <c r="I71" s="20" t="s">
        <v>360</v>
      </c>
      <c r="J71" s="19" t="s">
        <v>531</v>
      </c>
      <c r="K71" s="19" t="s">
        <v>105</v>
      </c>
      <c r="L71" s="19" t="s">
        <v>532</v>
      </c>
      <c r="M71" s="19" t="s">
        <v>435</v>
      </c>
      <c r="N71" s="19" t="s">
        <v>533</v>
      </c>
      <c r="O71" s="19" t="s">
        <v>108</v>
      </c>
      <c r="P71" s="19">
        <v>2000</v>
      </c>
      <c r="Q71" s="19" t="s">
        <v>364</v>
      </c>
      <c r="R71" s="19">
        <v>40</v>
      </c>
      <c r="S71" s="19">
        <v>40</v>
      </c>
      <c r="T71" s="19"/>
      <c r="U71" s="19">
        <v>1</v>
      </c>
      <c r="V71" s="19">
        <v>314</v>
      </c>
      <c r="W71" s="19">
        <v>233</v>
      </c>
      <c r="X71" s="19">
        <v>1</v>
      </c>
      <c r="Y71" s="19">
        <v>314</v>
      </c>
      <c r="Z71" s="19">
        <v>233</v>
      </c>
      <c r="AA71" s="19" t="s">
        <v>534</v>
      </c>
      <c r="AB71" s="20" t="s">
        <v>462</v>
      </c>
      <c r="AC71" s="19" t="s">
        <v>98</v>
      </c>
      <c r="AD71" s="19" t="s">
        <v>99</v>
      </c>
      <c r="AE71" s="20" t="s">
        <v>435</v>
      </c>
      <c r="AF71" s="20" t="s">
        <v>444</v>
      </c>
      <c r="AG71" s="20" t="s">
        <v>521</v>
      </c>
      <c r="AH71" s="20" t="s">
        <v>522</v>
      </c>
      <c r="AI71" s="19"/>
    </row>
    <row r="72" s="3" customFormat="1" ht="92" customHeight="1" spans="1:35">
      <c r="A72" s="19">
        <v>19</v>
      </c>
      <c r="B72" s="19" t="s">
        <v>82</v>
      </c>
      <c r="C72" s="20" t="s">
        <v>83</v>
      </c>
      <c r="D72" s="20" t="s">
        <v>84</v>
      </c>
      <c r="E72" s="19" t="s">
        <v>435</v>
      </c>
      <c r="F72" s="19" t="s">
        <v>457</v>
      </c>
      <c r="G72" s="20" t="s">
        <v>535</v>
      </c>
      <c r="H72" s="19" t="s">
        <v>536</v>
      </c>
      <c r="I72" s="20" t="s">
        <v>360</v>
      </c>
      <c r="J72" s="19" t="s">
        <v>537</v>
      </c>
      <c r="K72" s="19" t="s">
        <v>105</v>
      </c>
      <c r="L72" s="19" t="s">
        <v>538</v>
      </c>
      <c r="M72" s="19" t="s">
        <v>435</v>
      </c>
      <c r="N72" s="19" t="s">
        <v>539</v>
      </c>
      <c r="O72" s="19" t="s">
        <v>108</v>
      </c>
      <c r="P72" s="19">
        <v>4000</v>
      </c>
      <c r="Q72" s="19" t="s">
        <v>364</v>
      </c>
      <c r="R72" s="19">
        <v>80</v>
      </c>
      <c r="S72" s="19">
        <v>80</v>
      </c>
      <c r="T72" s="19"/>
      <c r="U72" s="19">
        <v>1</v>
      </c>
      <c r="V72" s="19">
        <v>304</v>
      </c>
      <c r="W72" s="19">
        <v>258</v>
      </c>
      <c r="X72" s="19">
        <v>1</v>
      </c>
      <c r="Y72" s="19">
        <v>304</v>
      </c>
      <c r="Z72" s="19">
        <v>258</v>
      </c>
      <c r="AA72" s="19" t="s">
        <v>540</v>
      </c>
      <c r="AB72" s="19" t="s">
        <v>462</v>
      </c>
      <c r="AC72" s="19" t="s">
        <v>98</v>
      </c>
      <c r="AD72" s="19" t="s">
        <v>99</v>
      </c>
      <c r="AE72" s="20" t="s">
        <v>435</v>
      </c>
      <c r="AF72" s="20" t="s">
        <v>444</v>
      </c>
      <c r="AG72" s="20" t="s">
        <v>468</v>
      </c>
      <c r="AH72" s="19" t="s">
        <v>469</v>
      </c>
      <c r="AI72" s="19"/>
    </row>
    <row r="73" s="3" customFormat="1" ht="92" customHeight="1" spans="1:35">
      <c r="A73" s="19">
        <v>20</v>
      </c>
      <c r="B73" s="19" t="s">
        <v>82</v>
      </c>
      <c r="C73" s="20" t="s">
        <v>83</v>
      </c>
      <c r="D73" s="20" t="s">
        <v>84</v>
      </c>
      <c r="E73" s="19" t="s">
        <v>435</v>
      </c>
      <c r="F73" s="19" t="s">
        <v>457</v>
      </c>
      <c r="G73" s="20" t="s">
        <v>541</v>
      </c>
      <c r="H73" s="19" t="s">
        <v>542</v>
      </c>
      <c r="I73" s="20" t="s">
        <v>360</v>
      </c>
      <c r="J73" s="19" t="s">
        <v>496</v>
      </c>
      <c r="K73" s="19" t="s">
        <v>105</v>
      </c>
      <c r="L73" s="19" t="s">
        <v>246</v>
      </c>
      <c r="M73" s="19" t="s">
        <v>435</v>
      </c>
      <c r="N73" s="19" t="s">
        <v>543</v>
      </c>
      <c r="O73" s="19" t="s">
        <v>108</v>
      </c>
      <c r="P73" s="19">
        <v>700</v>
      </c>
      <c r="Q73" s="19" t="s">
        <v>364</v>
      </c>
      <c r="R73" s="19">
        <v>14</v>
      </c>
      <c r="S73" s="19">
        <v>14</v>
      </c>
      <c r="T73" s="19"/>
      <c r="U73" s="19">
        <v>1</v>
      </c>
      <c r="V73" s="19">
        <v>116</v>
      </c>
      <c r="W73" s="19">
        <v>103</v>
      </c>
      <c r="X73" s="19">
        <v>1</v>
      </c>
      <c r="Y73" s="19">
        <v>116</v>
      </c>
      <c r="Z73" s="19">
        <v>103</v>
      </c>
      <c r="AA73" s="19" t="s">
        <v>544</v>
      </c>
      <c r="AB73" s="19" t="s">
        <v>462</v>
      </c>
      <c r="AC73" s="19" t="s">
        <v>98</v>
      </c>
      <c r="AD73" s="19" t="s">
        <v>99</v>
      </c>
      <c r="AE73" s="20" t="s">
        <v>435</v>
      </c>
      <c r="AF73" s="20" t="s">
        <v>444</v>
      </c>
      <c r="AG73" s="20" t="s">
        <v>468</v>
      </c>
      <c r="AH73" s="19" t="s">
        <v>469</v>
      </c>
      <c r="AI73" s="19"/>
    </row>
    <row r="74" s="3" customFormat="1" ht="76" customHeight="1" spans="1:35">
      <c r="A74" s="19">
        <v>21</v>
      </c>
      <c r="B74" s="19" t="s">
        <v>82</v>
      </c>
      <c r="C74" s="20" t="s">
        <v>83</v>
      </c>
      <c r="D74" s="20" t="s">
        <v>84</v>
      </c>
      <c r="E74" s="19" t="s">
        <v>435</v>
      </c>
      <c r="F74" s="19" t="s">
        <v>479</v>
      </c>
      <c r="G74" s="20" t="s">
        <v>545</v>
      </c>
      <c r="H74" s="19" t="s">
        <v>546</v>
      </c>
      <c r="I74" s="20" t="s">
        <v>360</v>
      </c>
      <c r="J74" s="19" t="s">
        <v>485</v>
      </c>
      <c r="K74" s="19" t="s">
        <v>105</v>
      </c>
      <c r="L74" s="19" t="s">
        <v>246</v>
      </c>
      <c r="M74" s="19" t="s">
        <v>435</v>
      </c>
      <c r="N74" s="19" t="s">
        <v>547</v>
      </c>
      <c r="O74" s="19" t="s">
        <v>108</v>
      </c>
      <c r="P74" s="19">
        <v>1500</v>
      </c>
      <c r="Q74" s="19" t="s">
        <v>364</v>
      </c>
      <c r="R74" s="19">
        <v>30</v>
      </c>
      <c r="S74" s="19">
        <v>30</v>
      </c>
      <c r="T74" s="19"/>
      <c r="U74" s="19">
        <v>1</v>
      </c>
      <c r="V74" s="19">
        <v>275</v>
      </c>
      <c r="W74" s="19">
        <v>146</v>
      </c>
      <c r="X74" s="19">
        <v>1</v>
      </c>
      <c r="Y74" s="19">
        <v>275</v>
      </c>
      <c r="Z74" s="19">
        <v>146</v>
      </c>
      <c r="AA74" s="19" t="s">
        <v>365</v>
      </c>
      <c r="AB74" s="19" t="s">
        <v>366</v>
      </c>
      <c r="AC74" s="19" t="s">
        <v>98</v>
      </c>
      <c r="AD74" s="19" t="s">
        <v>99</v>
      </c>
      <c r="AE74" s="20" t="s">
        <v>435</v>
      </c>
      <c r="AF74" s="20" t="s">
        <v>444</v>
      </c>
      <c r="AG74" s="20" t="s">
        <v>485</v>
      </c>
      <c r="AH74" s="20" t="s">
        <v>486</v>
      </c>
      <c r="AI74" s="19"/>
    </row>
    <row r="75" s="3" customFormat="1" ht="76" customHeight="1" spans="1:35">
      <c r="A75" s="19">
        <v>22</v>
      </c>
      <c r="B75" s="19" t="s">
        <v>82</v>
      </c>
      <c r="C75" s="20" t="s">
        <v>83</v>
      </c>
      <c r="D75" s="20" t="s">
        <v>84</v>
      </c>
      <c r="E75" s="19" t="s">
        <v>435</v>
      </c>
      <c r="F75" s="19" t="s">
        <v>479</v>
      </c>
      <c r="G75" s="20" t="s">
        <v>548</v>
      </c>
      <c r="H75" s="19" t="s">
        <v>549</v>
      </c>
      <c r="I75" s="20" t="s">
        <v>360</v>
      </c>
      <c r="J75" s="19" t="s">
        <v>509</v>
      </c>
      <c r="K75" s="19" t="s">
        <v>105</v>
      </c>
      <c r="L75" s="19" t="s">
        <v>246</v>
      </c>
      <c r="M75" s="19" t="s">
        <v>435</v>
      </c>
      <c r="N75" s="19" t="s">
        <v>550</v>
      </c>
      <c r="O75" s="19" t="s">
        <v>108</v>
      </c>
      <c r="P75" s="19">
        <v>800</v>
      </c>
      <c r="Q75" s="19" t="s">
        <v>364</v>
      </c>
      <c r="R75" s="19">
        <v>16</v>
      </c>
      <c r="S75" s="19">
        <v>16</v>
      </c>
      <c r="T75" s="19"/>
      <c r="U75" s="19">
        <v>1</v>
      </c>
      <c r="V75" s="19">
        <v>146</v>
      </c>
      <c r="W75" s="19">
        <v>77</v>
      </c>
      <c r="X75" s="19">
        <v>1</v>
      </c>
      <c r="Y75" s="19">
        <v>146</v>
      </c>
      <c r="Z75" s="19">
        <v>77</v>
      </c>
      <c r="AA75" s="19" t="s">
        <v>365</v>
      </c>
      <c r="AB75" s="20" t="s">
        <v>366</v>
      </c>
      <c r="AC75" s="19" t="s">
        <v>98</v>
      </c>
      <c r="AD75" s="19" t="s">
        <v>99</v>
      </c>
      <c r="AE75" s="20" t="s">
        <v>435</v>
      </c>
      <c r="AF75" s="20" t="s">
        <v>444</v>
      </c>
      <c r="AG75" s="20" t="s">
        <v>485</v>
      </c>
      <c r="AH75" s="20" t="s">
        <v>486</v>
      </c>
      <c r="AI75" s="19"/>
    </row>
    <row r="76" s="3" customFormat="1" ht="76" customHeight="1" spans="1:35">
      <c r="A76" s="19">
        <v>23</v>
      </c>
      <c r="B76" s="19" t="s">
        <v>82</v>
      </c>
      <c r="C76" s="20" t="s">
        <v>83</v>
      </c>
      <c r="D76" s="20" t="s">
        <v>84</v>
      </c>
      <c r="E76" s="19" t="s">
        <v>435</v>
      </c>
      <c r="F76" s="19" t="s">
        <v>436</v>
      </c>
      <c r="G76" s="20" t="s">
        <v>551</v>
      </c>
      <c r="H76" s="19" t="s">
        <v>552</v>
      </c>
      <c r="I76" s="20" t="s">
        <v>360</v>
      </c>
      <c r="J76" s="19" t="s">
        <v>445</v>
      </c>
      <c r="K76" s="19" t="s">
        <v>105</v>
      </c>
      <c r="L76" s="19" t="s">
        <v>246</v>
      </c>
      <c r="M76" s="19" t="s">
        <v>435</v>
      </c>
      <c r="N76" s="19" t="s">
        <v>539</v>
      </c>
      <c r="O76" s="19" t="s">
        <v>108</v>
      </c>
      <c r="P76" s="19">
        <v>4000</v>
      </c>
      <c r="Q76" s="19" t="s">
        <v>364</v>
      </c>
      <c r="R76" s="19">
        <v>80</v>
      </c>
      <c r="S76" s="19">
        <v>80</v>
      </c>
      <c r="T76" s="19"/>
      <c r="U76" s="19">
        <v>1</v>
      </c>
      <c r="V76" s="19">
        <v>617</v>
      </c>
      <c r="W76" s="19">
        <v>323</v>
      </c>
      <c r="X76" s="19">
        <v>1</v>
      </c>
      <c r="Y76" s="19">
        <v>617</v>
      </c>
      <c r="Z76" s="19">
        <v>323</v>
      </c>
      <c r="AA76" s="19" t="s">
        <v>553</v>
      </c>
      <c r="AB76" s="20" t="s">
        <v>462</v>
      </c>
      <c r="AC76" s="19" t="s">
        <v>98</v>
      </c>
      <c r="AD76" s="19" t="s">
        <v>99</v>
      </c>
      <c r="AE76" s="20" t="s">
        <v>435</v>
      </c>
      <c r="AF76" s="20" t="s">
        <v>444</v>
      </c>
      <c r="AG76" s="20" t="s">
        <v>445</v>
      </c>
      <c r="AH76" s="20" t="s">
        <v>446</v>
      </c>
      <c r="AI76" s="19"/>
    </row>
    <row r="77" s="3" customFormat="1" ht="76" customHeight="1" spans="1:35">
      <c r="A77" s="19">
        <v>24</v>
      </c>
      <c r="B77" s="19" t="s">
        <v>82</v>
      </c>
      <c r="C77" s="19" t="s">
        <v>83</v>
      </c>
      <c r="D77" s="20" t="s">
        <v>84</v>
      </c>
      <c r="E77" s="19" t="s">
        <v>435</v>
      </c>
      <c r="F77" s="19" t="s">
        <v>554</v>
      </c>
      <c r="G77" s="20"/>
      <c r="H77" s="20" t="s">
        <v>555</v>
      </c>
      <c r="I77" s="19" t="s">
        <v>89</v>
      </c>
      <c r="J77" s="19" t="s">
        <v>556</v>
      </c>
      <c r="K77" s="19" t="s">
        <v>245</v>
      </c>
      <c r="L77" s="19" t="s">
        <v>246</v>
      </c>
      <c r="M77" s="19" t="s">
        <v>435</v>
      </c>
      <c r="N77" s="19" t="s">
        <v>557</v>
      </c>
      <c r="O77" s="19" t="s">
        <v>108</v>
      </c>
      <c r="P77" s="19">
        <v>12200</v>
      </c>
      <c r="Q77" s="19" t="s">
        <v>248</v>
      </c>
      <c r="R77" s="31">
        <v>170.8</v>
      </c>
      <c r="S77" s="31">
        <v>170.8</v>
      </c>
      <c r="T77" s="19"/>
      <c r="U77" s="19">
        <v>4</v>
      </c>
      <c r="V77" s="19">
        <v>2036</v>
      </c>
      <c r="W77" s="19">
        <v>6634</v>
      </c>
      <c r="X77" s="19">
        <v>3</v>
      </c>
      <c r="Y77" s="19">
        <v>1076</v>
      </c>
      <c r="Z77" s="19">
        <v>2935</v>
      </c>
      <c r="AA77" s="19" t="s">
        <v>558</v>
      </c>
      <c r="AB77" s="20" t="s">
        <v>559</v>
      </c>
      <c r="AC77" s="19" t="s">
        <v>98</v>
      </c>
      <c r="AD77" s="19" t="s">
        <v>99</v>
      </c>
      <c r="AE77" s="19" t="s">
        <v>435</v>
      </c>
      <c r="AF77" s="19" t="s">
        <v>444</v>
      </c>
      <c r="AG77" s="19" t="s">
        <v>435</v>
      </c>
      <c r="AH77" s="19" t="s">
        <v>444</v>
      </c>
      <c r="AI77" s="19"/>
    </row>
    <row r="78" s="4" customFormat="1" ht="24" customHeight="1" spans="1:35">
      <c r="A78" s="19" t="s">
        <v>254</v>
      </c>
      <c r="B78" s="19">
        <v>24</v>
      </c>
      <c r="C78" s="19"/>
      <c r="D78" s="19"/>
      <c r="E78" s="19"/>
      <c r="F78" s="19"/>
      <c r="G78" s="19"/>
      <c r="H78" s="19"/>
      <c r="I78" s="19"/>
      <c r="J78" s="19"/>
      <c r="K78" s="19"/>
      <c r="L78" s="19"/>
      <c r="M78" s="19"/>
      <c r="N78" s="19"/>
      <c r="O78" s="19"/>
      <c r="P78" s="19"/>
      <c r="Q78" s="19"/>
      <c r="R78" s="19">
        <f>SUM(R54:R77)</f>
        <v>1309.2</v>
      </c>
      <c r="S78" s="19">
        <f>SUM(S54:S77)</f>
        <v>1309.2</v>
      </c>
      <c r="T78" s="19">
        <f>SUM(T54:T77)</f>
        <v>0</v>
      </c>
      <c r="U78" s="19">
        <v>4</v>
      </c>
      <c r="V78" s="19">
        <f>SUM(V54:V77)</f>
        <v>4862</v>
      </c>
      <c r="W78" s="19">
        <f>SUM(W54:W77)</f>
        <v>9904</v>
      </c>
      <c r="X78" s="19">
        <v>2</v>
      </c>
      <c r="Y78" s="19">
        <f>SUM(Y54:Y77)</f>
        <v>3569</v>
      </c>
      <c r="Z78" s="19">
        <f>SUM(Z54:Z77)</f>
        <v>5354</v>
      </c>
      <c r="AA78" s="19"/>
      <c r="AB78" s="19"/>
      <c r="AC78" s="19"/>
      <c r="AD78" s="19"/>
      <c r="AE78" s="19"/>
      <c r="AF78" s="19"/>
      <c r="AG78" s="19"/>
      <c r="AH78" s="19"/>
      <c r="AI78" s="19"/>
    </row>
    <row r="79" s="3" customFormat="1" ht="56" customHeight="1" spans="1:35">
      <c r="A79" s="32">
        <v>1</v>
      </c>
      <c r="B79" s="19" t="s">
        <v>114</v>
      </c>
      <c r="C79" s="19" t="s">
        <v>115</v>
      </c>
      <c r="D79" s="19" t="s">
        <v>410</v>
      </c>
      <c r="E79" s="19" t="s">
        <v>560</v>
      </c>
      <c r="F79" s="19" t="s">
        <v>561</v>
      </c>
      <c r="G79" s="20" t="s">
        <v>562</v>
      </c>
      <c r="H79" s="19" t="s">
        <v>563</v>
      </c>
      <c r="I79" s="19" t="s">
        <v>89</v>
      </c>
      <c r="J79" s="19" t="s">
        <v>564</v>
      </c>
      <c r="K79" s="19" t="s">
        <v>565</v>
      </c>
      <c r="L79" s="19" t="s">
        <v>566</v>
      </c>
      <c r="M79" s="19" t="s">
        <v>560</v>
      </c>
      <c r="N79" s="19" t="s">
        <v>567</v>
      </c>
      <c r="O79" s="19" t="s">
        <v>568</v>
      </c>
      <c r="P79" s="19">
        <v>1</v>
      </c>
      <c r="Q79" s="19" t="s">
        <v>569</v>
      </c>
      <c r="R79" s="19">
        <v>58.5</v>
      </c>
      <c r="S79" s="19">
        <v>58.5</v>
      </c>
      <c r="T79" s="19"/>
      <c r="U79" s="19">
        <v>1</v>
      </c>
      <c r="V79" s="19">
        <v>114</v>
      </c>
      <c r="W79" s="19">
        <v>329</v>
      </c>
      <c r="X79" s="19">
        <v>1</v>
      </c>
      <c r="Y79" s="19">
        <v>77</v>
      </c>
      <c r="Z79" s="19">
        <v>209</v>
      </c>
      <c r="AA79" s="19" t="s">
        <v>570</v>
      </c>
      <c r="AB79" s="19" t="s">
        <v>571</v>
      </c>
      <c r="AC79" s="19" t="s">
        <v>98</v>
      </c>
      <c r="AD79" s="19" t="s">
        <v>99</v>
      </c>
      <c r="AE79" s="19" t="s">
        <v>560</v>
      </c>
      <c r="AF79" s="19" t="s">
        <v>572</v>
      </c>
      <c r="AG79" s="19" t="s">
        <v>573</v>
      </c>
      <c r="AH79" s="19" t="s">
        <v>574</v>
      </c>
      <c r="AI79" s="19"/>
    </row>
    <row r="80" s="3" customFormat="1" ht="96" customHeight="1" spans="1:35">
      <c r="A80" s="32">
        <v>2</v>
      </c>
      <c r="B80" s="19" t="s">
        <v>114</v>
      </c>
      <c r="C80" s="19" t="s">
        <v>115</v>
      </c>
      <c r="D80" s="19" t="s">
        <v>116</v>
      </c>
      <c r="E80" s="19" t="s">
        <v>560</v>
      </c>
      <c r="F80" s="19" t="s">
        <v>561</v>
      </c>
      <c r="G80" s="20" t="s">
        <v>575</v>
      </c>
      <c r="H80" s="19" t="s">
        <v>576</v>
      </c>
      <c r="I80" s="19" t="s">
        <v>89</v>
      </c>
      <c r="J80" s="19" t="s">
        <v>577</v>
      </c>
      <c r="K80" s="19" t="s">
        <v>578</v>
      </c>
      <c r="L80" s="19" t="s">
        <v>579</v>
      </c>
      <c r="M80" s="19" t="s">
        <v>560</v>
      </c>
      <c r="N80" s="19" t="s">
        <v>580</v>
      </c>
      <c r="O80" s="19" t="s">
        <v>123</v>
      </c>
      <c r="P80" s="19">
        <v>1.4</v>
      </c>
      <c r="Q80" s="19" t="s">
        <v>262</v>
      </c>
      <c r="R80" s="19">
        <v>56</v>
      </c>
      <c r="S80" s="19">
        <v>56</v>
      </c>
      <c r="T80" s="19"/>
      <c r="U80" s="19">
        <v>1</v>
      </c>
      <c r="V80" s="19">
        <v>114</v>
      </c>
      <c r="W80" s="19">
        <v>329</v>
      </c>
      <c r="X80" s="19">
        <v>1</v>
      </c>
      <c r="Y80" s="19">
        <v>77</v>
      </c>
      <c r="Z80" s="19">
        <v>209</v>
      </c>
      <c r="AA80" s="19" t="s">
        <v>581</v>
      </c>
      <c r="AB80" s="19" t="s">
        <v>582</v>
      </c>
      <c r="AC80" s="19" t="s">
        <v>127</v>
      </c>
      <c r="AD80" s="19" t="s">
        <v>128</v>
      </c>
      <c r="AE80" s="19" t="s">
        <v>560</v>
      </c>
      <c r="AF80" s="19" t="s">
        <v>572</v>
      </c>
      <c r="AG80" s="19" t="s">
        <v>573</v>
      </c>
      <c r="AH80" s="19" t="s">
        <v>574</v>
      </c>
      <c r="AI80" s="19"/>
    </row>
    <row r="81" s="3" customFormat="1" ht="73" customHeight="1" spans="1:35">
      <c r="A81" s="32">
        <v>3</v>
      </c>
      <c r="B81" s="19" t="s">
        <v>114</v>
      </c>
      <c r="C81" s="19" t="s">
        <v>115</v>
      </c>
      <c r="D81" s="19" t="s">
        <v>325</v>
      </c>
      <c r="E81" s="19" t="s">
        <v>560</v>
      </c>
      <c r="F81" s="19" t="s">
        <v>583</v>
      </c>
      <c r="G81" s="20" t="s">
        <v>584</v>
      </c>
      <c r="H81" s="19" t="s">
        <v>585</v>
      </c>
      <c r="I81" s="19" t="s">
        <v>89</v>
      </c>
      <c r="J81" s="19" t="s">
        <v>586</v>
      </c>
      <c r="K81" s="19" t="s">
        <v>121</v>
      </c>
      <c r="L81" s="19" t="s">
        <v>92</v>
      </c>
      <c r="M81" s="19" t="s">
        <v>560</v>
      </c>
      <c r="N81" s="19" t="s">
        <v>587</v>
      </c>
      <c r="O81" s="19" t="s">
        <v>190</v>
      </c>
      <c r="P81" s="19">
        <v>1</v>
      </c>
      <c r="Q81" s="19" t="s">
        <v>588</v>
      </c>
      <c r="R81" s="19">
        <v>40</v>
      </c>
      <c r="S81" s="19">
        <v>40</v>
      </c>
      <c r="T81" s="19"/>
      <c r="U81" s="19">
        <v>1</v>
      </c>
      <c r="V81" s="19">
        <v>96</v>
      </c>
      <c r="W81" s="19">
        <v>277</v>
      </c>
      <c r="X81" s="19">
        <v>1</v>
      </c>
      <c r="Y81" s="19">
        <v>30</v>
      </c>
      <c r="Z81" s="19">
        <v>75</v>
      </c>
      <c r="AA81" s="19" t="s">
        <v>589</v>
      </c>
      <c r="AB81" s="19" t="s">
        <v>590</v>
      </c>
      <c r="AC81" s="19" t="s">
        <v>127</v>
      </c>
      <c r="AD81" s="19" t="s">
        <v>128</v>
      </c>
      <c r="AE81" s="19" t="s">
        <v>560</v>
      </c>
      <c r="AF81" s="19" t="s">
        <v>572</v>
      </c>
      <c r="AG81" s="19" t="s">
        <v>591</v>
      </c>
      <c r="AH81" s="19" t="s">
        <v>592</v>
      </c>
      <c r="AI81" s="19"/>
    </row>
    <row r="82" s="3" customFormat="1" ht="73" customHeight="1" spans="1:35">
      <c r="A82" s="32">
        <v>4</v>
      </c>
      <c r="B82" s="19" t="s">
        <v>114</v>
      </c>
      <c r="C82" s="19" t="s">
        <v>115</v>
      </c>
      <c r="D82" s="19" t="s">
        <v>116</v>
      </c>
      <c r="E82" s="19" t="s">
        <v>560</v>
      </c>
      <c r="F82" s="19" t="s">
        <v>583</v>
      </c>
      <c r="G82" s="20" t="s">
        <v>593</v>
      </c>
      <c r="H82" s="19" t="s">
        <v>594</v>
      </c>
      <c r="I82" s="19" t="s">
        <v>89</v>
      </c>
      <c r="J82" s="19" t="s">
        <v>595</v>
      </c>
      <c r="K82" s="19" t="s">
        <v>121</v>
      </c>
      <c r="L82" s="19" t="s">
        <v>92</v>
      </c>
      <c r="M82" s="19" t="s">
        <v>560</v>
      </c>
      <c r="N82" s="19" t="s">
        <v>596</v>
      </c>
      <c r="O82" s="19" t="s">
        <v>123</v>
      </c>
      <c r="P82" s="19">
        <v>4</v>
      </c>
      <c r="Q82" s="19" t="s">
        <v>262</v>
      </c>
      <c r="R82" s="19">
        <v>160</v>
      </c>
      <c r="S82" s="19">
        <v>160</v>
      </c>
      <c r="T82" s="19"/>
      <c r="U82" s="19">
        <v>1</v>
      </c>
      <c r="V82" s="19">
        <v>111</v>
      </c>
      <c r="W82" s="19">
        <v>332</v>
      </c>
      <c r="X82" s="19">
        <v>1</v>
      </c>
      <c r="Y82" s="19">
        <v>59</v>
      </c>
      <c r="Z82" s="19">
        <v>170</v>
      </c>
      <c r="AA82" s="19" t="s">
        <v>597</v>
      </c>
      <c r="AB82" s="19" t="s">
        <v>598</v>
      </c>
      <c r="AC82" s="19" t="s">
        <v>127</v>
      </c>
      <c r="AD82" s="19" t="s">
        <v>128</v>
      </c>
      <c r="AE82" s="19" t="s">
        <v>560</v>
      </c>
      <c r="AF82" s="19" t="s">
        <v>572</v>
      </c>
      <c r="AG82" s="19" t="s">
        <v>591</v>
      </c>
      <c r="AH82" s="19" t="s">
        <v>592</v>
      </c>
      <c r="AI82" s="19"/>
    </row>
    <row r="83" s="3" customFormat="1" ht="73" customHeight="1" spans="1:35">
      <c r="A83" s="32">
        <v>5</v>
      </c>
      <c r="B83" s="19" t="s">
        <v>82</v>
      </c>
      <c r="C83" s="19" t="s">
        <v>185</v>
      </c>
      <c r="D83" s="19" t="s">
        <v>186</v>
      </c>
      <c r="E83" s="19" t="s">
        <v>560</v>
      </c>
      <c r="F83" s="19" t="s">
        <v>583</v>
      </c>
      <c r="G83" s="20" t="s">
        <v>599</v>
      </c>
      <c r="H83" s="19" t="s">
        <v>600</v>
      </c>
      <c r="I83" s="19" t="s">
        <v>89</v>
      </c>
      <c r="J83" s="19" t="s">
        <v>601</v>
      </c>
      <c r="K83" s="19" t="s">
        <v>121</v>
      </c>
      <c r="L83" s="19" t="s">
        <v>92</v>
      </c>
      <c r="M83" s="19" t="s">
        <v>560</v>
      </c>
      <c r="N83" s="19" t="s">
        <v>602</v>
      </c>
      <c r="O83" s="19" t="s">
        <v>308</v>
      </c>
      <c r="P83" s="19">
        <v>80</v>
      </c>
      <c r="Q83" s="19" t="s">
        <v>603</v>
      </c>
      <c r="R83" s="19">
        <v>60</v>
      </c>
      <c r="S83" s="19">
        <v>60</v>
      </c>
      <c r="T83" s="19"/>
      <c r="U83" s="19">
        <v>1</v>
      </c>
      <c r="V83" s="19">
        <v>61</v>
      </c>
      <c r="W83" s="19">
        <v>182</v>
      </c>
      <c r="X83" s="19">
        <v>1</v>
      </c>
      <c r="Y83" s="19">
        <v>37</v>
      </c>
      <c r="Z83" s="19">
        <v>105</v>
      </c>
      <c r="AA83" s="19" t="s">
        <v>604</v>
      </c>
      <c r="AB83" s="19" t="s">
        <v>605</v>
      </c>
      <c r="AC83" s="19" t="s">
        <v>98</v>
      </c>
      <c r="AD83" s="19" t="s">
        <v>99</v>
      </c>
      <c r="AE83" s="19" t="s">
        <v>560</v>
      </c>
      <c r="AF83" s="19" t="s">
        <v>572</v>
      </c>
      <c r="AG83" s="19" t="s">
        <v>591</v>
      </c>
      <c r="AH83" s="19" t="s">
        <v>592</v>
      </c>
      <c r="AI83" s="19"/>
    </row>
    <row r="84" s="3" customFormat="1" ht="73" customHeight="1" spans="1:35">
      <c r="A84" s="32">
        <v>6</v>
      </c>
      <c r="B84" s="19" t="s">
        <v>82</v>
      </c>
      <c r="C84" s="19" t="s">
        <v>83</v>
      </c>
      <c r="D84" s="19" t="s">
        <v>84</v>
      </c>
      <c r="E84" s="19" t="s">
        <v>560</v>
      </c>
      <c r="F84" s="19" t="s">
        <v>606</v>
      </c>
      <c r="G84" s="20" t="s">
        <v>607</v>
      </c>
      <c r="H84" s="19" t="s">
        <v>608</v>
      </c>
      <c r="I84" s="19" t="s">
        <v>89</v>
      </c>
      <c r="J84" s="19" t="s">
        <v>609</v>
      </c>
      <c r="K84" s="19" t="s">
        <v>245</v>
      </c>
      <c r="L84" s="19" t="s">
        <v>610</v>
      </c>
      <c r="M84" s="19" t="s">
        <v>560</v>
      </c>
      <c r="N84" s="19" t="s">
        <v>611</v>
      </c>
      <c r="O84" s="19" t="s">
        <v>108</v>
      </c>
      <c r="P84" s="19">
        <v>30</v>
      </c>
      <c r="Q84" s="19" t="s">
        <v>612</v>
      </c>
      <c r="R84" s="19">
        <v>1.5</v>
      </c>
      <c r="S84" s="19">
        <v>1.5</v>
      </c>
      <c r="T84" s="19"/>
      <c r="U84" s="19">
        <v>1</v>
      </c>
      <c r="V84" s="19">
        <v>8</v>
      </c>
      <c r="W84" s="19">
        <v>20</v>
      </c>
      <c r="X84" s="19">
        <v>1</v>
      </c>
      <c r="Y84" s="19">
        <v>5</v>
      </c>
      <c r="Z84" s="19">
        <v>13</v>
      </c>
      <c r="AA84" s="19" t="s">
        <v>613</v>
      </c>
      <c r="AB84" s="19" t="s">
        <v>614</v>
      </c>
      <c r="AC84" s="19" t="s">
        <v>98</v>
      </c>
      <c r="AD84" s="19" t="s">
        <v>99</v>
      </c>
      <c r="AE84" s="19" t="s">
        <v>560</v>
      </c>
      <c r="AF84" s="19" t="s">
        <v>572</v>
      </c>
      <c r="AG84" s="19" t="s">
        <v>615</v>
      </c>
      <c r="AH84" s="19" t="s">
        <v>616</v>
      </c>
      <c r="AI84" s="21"/>
    </row>
    <row r="85" s="3" customFormat="1" ht="73" customHeight="1" spans="1:35">
      <c r="A85" s="32">
        <v>7</v>
      </c>
      <c r="B85" s="19" t="s">
        <v>82</v>
      </c>
      <c r="C85" s="19" t="s">
        <v>83</v>
      </c>
      <c r="D85" s="19" t="s">
        <v>84</v>
      </c>
      <c r="E85" s="19" t="s">
        <v>560</v>
      </c>
      <c r="F85" s="19" t="s">
        <v>606</v>
      </c>
      <c r="G85" s="20" t="s">
        <v>617</v>
      </c>
      <c r="H85" s="19" t="s">
        <v>618</v>
      </c>
      <c r="I85" s="19" t="s">
        <v>89</v>
      </c>
      <c r="J85" s="19" t="s">
        <v>609</v>
      </c>
      <c r="K85" s="19" t="s">
        <v>245</v>
      </c>
      <c r="L85" s="19" t="s">
        <v>610</v>
      </c>
      <c r="M85" s="19" t="s">
        <v>560</v>
      </c>
      <c r="N85" s="19" t="s">
        <v>619</v>
      </c>
      <c r="O85" s="19" t="s">
        <v>108</v>
      </c>
      <c r="P85" s="19">
        <v>200</v>
      </c>
      <c r="Q85" s="19" t="s">
        <v>612</v>
      </c>
      <c r="R85" s="19">
        <v>10</v>
      </c>
      <c r="S85" s="19">
        <v>10</v>
      </c>
      <c r="T85" s="19"/>
      <c r="U85" s="19">
        <v>1</v>
      </c>
      <c r="V85" s="19">
        <v>10</v>
      </c>
      <c r="W85" s="19">
        <v>25</v>
      </c>
      <c r="X85" s="19">
        <v>1</v>
      </c>
      <c r="Y85" s="19">
        <v>7</v>
      </c>
      <c r="Z85" s="19">
        <v>15</v>
      </c>
      <c r="AA85" s="19" t="s">
        <v>620</v>
      </c>
      <c r="AB85" s="19" t="s">
        <v>614</v>
      </c>
      <c r="AC85" s="19" t="s">
        <v>98</v>
      </c>
      <c r="AD85" s="19" t="s">
        <v>99</v>
      </c>
      <c r="AE85" s="19" t="s">
        <v>560</v>
      </c>
      <c r="AF85" s="19" t="s">
        <v>572</v>
      </c>
      <c r="AG85" s="19" t="s">
        <v>615</v>
      </c>
      <c r="AH85" s="19" t="s">
        <v>616</v>
      </c>
      <c r="AI85" s="21"/>
    </row>
    <row r="86" s="3" customFormat="1" ht="73" customHeight="1" spans="1:35">
      <c r="A86" s="32">
        <v>8</v>
      </c>
      <c r="B86" s="19" t="s">
        <v>114</v>
      </c>
      <c r="C86" s="19" t="s">
        <v>115</v>
      </c>
      <c r="D86" s="19" t="s">
        <v>116</v>
      </c>
      <c r="E86" s="19" t="s">
        <v>560</v>
      </c>
      <c r="F86" s="19" t="s">
        <v>621</v>
      </c>
      <c r="G86" s="20" t="s">
        <v>622</v>
      </c>
      <c r="H86" s="19" t="s">
        <v>623</v>
      </c>
      <c r="I86" s="19" t="s">
        <v>89</v>
      </c>
      <c r="J86" s="19" t="s">
        <v>624</v>
      </c>
      <c r="K86" s="19" t="s">
        <v>245</v>
      </c>
      <c r="L86" s="19" t="s">
        <v>625</v>
      </c>
      <c r="M86" s="19" t="s">
        <v>560</v>
      </c>
      <c r="N86" s="19" t="s">
        <v>626</v>
      </c>
      <c r="O86" s="19" t="s">
        <v>123</v>
      </c>
      <c r="P86" s="19">
        <v>3</v>
      </c>
      <c r="Q86" s="19" t="s">
        <v>262</v>
      </c>
      <c r="R86" s="19">
        <v>120</v>
      </c>
      <c r="S86" s="19">
        <v>120</v>
      </c>
      <c r="T86" s="19"/>
      <c r="U86" s="19">
        <v>1</v>
      </c>
      <c r="V86" s="19">
        <v>93</v>
      </c>
      <c r="W86" s="19">
        <v>271</v>
      </c>
      <c r="X86" s="19">
        <v>1</v>
      </c>
      <c r="Y86" s="19">
        <v>57</v>
      </c>
      <c r="Z86" s="19">
        <v>161</v>
      </c>
      <c r="AA86" s="19" t="s">
        <v>627</v>
      </c>
      <c r="AB86" s="19" t="s">
        <v>582</v>
      </c>
      <c r="AC86" s="19" t="s">
        <v>127</v>
      </c>
      <c r="AD86" s="19" t="s">
        <v>128</v>
      </c>
      <c r="AE86" s="19" t="s">
        <v>560</v>
      </c>
      <c r="AF86" s="19" t="s">
        <v>572</v>
      </c>
      <c r="AG86" s="19" t="s">
        <v>628</v>
      </c>
      <c r="AH86" s="19" t="s">
        <v>629</v>
      </c>
      <c r="AI86" s="19"/>
    </row>
    <row r="87" s="3" customFormat="1" ht="73" customHeight="1" spans="1:35">
      <c r="A87" s="32">
        <v>9</v>
      </c>
      <c r="B87" s="19" t="s">
        <v>82</v>
      </c>
      <c r="C87" s="19" t="s">
        <v>185</v>
      </c>
      <c r="D87" s="19" t="s">
        <v>186</v>
      </c>
      <c r="E87" s="19" t="s">
        <v>560</v>
      </c>
      <c r="F87" s="19" t="s">
        <v>630</v>
      </c>
      <c r="G87" s="20" t="s">
        <v>631</v>
      </c>
      <c r="H87" s="19" t="s">
        <v>632</v>
      </c>
      <c r="I87" s="19" t="s">
        <v>89</v>
      </c>
      <c r="J87" s="19" t="s">
        <v>633</v>
      </c>
      <c r="K87" s="19" t="s">
        <v>105</v>
      </c>
      <c r="L87" s="19" t="s">
        <v>634</v>
      </c>
      <c r="M87" s="19" t="s">
        <v>560</v>
      </c>
      <c r="N87" s="19" t="s">
        <v>635</v>
      </c>
      <c r="O87" s="19" t="s">
        <v>308</v>
      </c>
      <c r="P87" s="19">
        <v>500</v>
      </c>
      <c r="Q87" s="19" t="s">
        <v>636</v>
      </c>
      <c r="R87" s="19">
        <v>60</v>
      </c>
      <c r="S87" s="19">
        <v>60</v>
      </c>
      <c r="T87" s="19"/>
      <c r="U87" s="19">
        <v>1</v>
      </c>
      <c r="V87" s="19">
        <v>6</v>
      </c>
      <c r="W87" s="19">
        <v>22</v>
      </c>
      <c r="X87" s="19">
        <v>1</v>
      </c>
      <c r="Y87" s="19">
        <v>2</v>
      </c>
      <c r="Z87" s="19">
        <v>9</v>
      </c>
      <c r="AA87" s="19" t="s">
        <v>637</v>
      </c>
      <c r="AB87" s="19" t="s">
        <v>582</v>
      </c>
      <c r="AC87" s="19" t="s">
        <v>98</v>
      </c>
      <c r="AD87" s="19" t="s">
        <v>99</v>
      </c>
      <c r="AE87" s="19" t="s">
        <v>560</v>
      </c>
      <c r="AF87" s="19" t="s">
        <v>572</v>
      </c>
      <c r="AG87" s="19" t="s">
        <v>638</v>
      </c>
      <c r="AH87" s="19" t="s">
        <v>639</v>
      </c>
      <c r="AI87" s="19"/>
    </row>
    <row r="88" s="3" customFormat="1" ht="73" customHeight="1" spans="1:35">
      <c r="A88" s="32">
        <v>10</v>
      </c>
      <c r="B88" s="19" t="s">
        <v>82</v>
      </c>
      <c r="C88" s="19" t="s">
        <v>83</v>
      </c>
      <c r="D88" s="19" t="s">
        <v>84</v>
      </c>
      <c r="E88" s="19" t="s">
        <v>560</v>
      </c>
      <c r="F88" s="19" t="s">
        <v>630</v>
      </c>
      <c r="G88" s="20" t="s">
        <v>640</v>
      </c>
      <c r="H88" s="19" t="s">
        <v>641</v>
      </c>
      <c r="I88" s="19" t="s">
        <v>89</v>
      </c>
      <c r="J88" s="19" t="s">
        <v>642</v>
      </c>
      <c r="K88" s="19" t="s">
        <v>105</v>
      </c>
      <c r="L88" s="19" t="s">
        <v>634</v>
      </c>
      <c r="M88" s="19" t="s">
        <v>560</v>
      </c>
      <c r="N88" s="19" t="s">
        <v>643</v>
      </c>
      <c r="O88" s="19" t="s">
        <v>108</v>
      </c>
      <c r="P88" s="19">
        <v>15</v>
      </c>
      <c r="Q88" s="19" t="s">
        <v>644</v>
      </c>
      <c r="R88" s="19">
        <v>20</v>
      </c>
      <c r="S88" s="19">
        <v>20</v>
      </c>
      <c r="T88" s="19"/>
      <c r="U88" s="19">
        <v>1</v>
      </c>
      <c r="V88" s="19">
        <v>148</v>
      </c>
      <c r="W88" s="19">
        <v>443</v>
      </c>
      <c r="X88" s="19">
        <v>1</v>
      </c>
      <c r="Y88" s="19">
        <v>102</v>
      </c>
      <c r="Z88" s="19">
        <v>321</v>
      </c>
      <c r="AA88" s="19" t="s">
        <v>645</v>
      </c>
      <c r="AB88" s="19" t="s">
        <v>646</v>
      </c>
      <c r="AC88" s="19" t="s">
        <v>98</v>
      </c>
      <c r="AD88" s="19" t="s">
        <v>99</v>
      </c>
      <c r="AE88" s="19" t="s">
        <v>560</v>
      </c>
      <c r="AF88" s="19" t="s">
        <v>572</v>
      </c>
      <c r="AG88" s="19" t="s">
        <v>638</v>
      </c>
      <c r="AH88" s="19" t="s">
        <v>639</v>
      </c>
      <c r="AI88" s="19"/>
    </row>
    <row r="89" s="3" customFormat="1" ht="73" customHeight="1" spans="1:35">
      <c r="A89" s="32">
        <v>11</v>
      </c>
      <c r="B89" s="19" t="s">
        <v>82</v>
      </c>
      <c r="C89" s="19" t="s">
        <v>185</v>
      </c>
      <c r="D89" s="19" t="s">
        <v>186</v>
      </c>
      <c r="E89" s="19" t="s">
        <v>560</v>
      </c>
      <c r="F89" s="19" t="s">
        <v>630</v>
      </c>
      <c r="G89" s="20" t="s">
        <v>647</v>
      </c>
      <c r="H89" s="19" t="s">
        <v>648</v>
      </c>
      <c r="I89" s="19" t="s">
        <v>89</v>
      </c>
      <c r="J89" s="19" t="s">
        <v>649</v>
      </c>
      <c r="K89" s="19" t="s">
        <v>105</v>
      </c>
      <c r="L89" s="19" t="s">
        <v>634</v>
      </c>
      <c r="M89" s="19" t="s">
        <v>560</v>
      </c>
      <c r="N89" s="19" t="s">
        <v>650</v>
      </c>
      <c r="O89" s="19" t="s">
        <v>308</v>
      </c>
      <c r="P89" s="19">
        <v>1000</v>
      </c>
      <c r="Q89" s="19" t="s">
        <v>651</v>
      </c>
      <c r="R89" s="19">
        <v>70</v>
      </c>
      <c r="S89" s="19">
        <v>70</v>
      </c>
      <c r="T89" s="19"/>
      <c r="U89" s="19">
        <v>1</v>
      </c>
      <c r="V89" s="19">
        <v>13</v>
      </c>
      <c r="W89" s="19">
        <v>33</v>
      </c>
      <c r="X89" s="19">
        <v>1</v>
      </c>
      <c r="Y89" s="19">
        <v>10</v>
      </c>
      <c r="Z89" s="19">
        <v>26</v>
      </c>
      <c r="AA89" s="19" t="s">
        <v>637</v>
      </c>
      <c r="AB89" s="19" t="s">
        <v>582</v>
      </c>
      <c r="AC89" s="19" t="s">
        <v>98</v>
      </c>
      <c r="AD89" s="19" t="s">
        <v>99</v>
      </c>
      <c r="AE89" s="19" t="s">
        <v>560</v>
      </c>
      <c r="AF89" s="19" t="s">
        <v>572</v>
      </c>
      <c r="AG89" s="19" t="s">
        <v>638</v>
      </c>
      <c r="AH89" s="19" t="s">
        <v>639</v>
      </c>
      <c r="AI89" s="19"/>
    </row>
    <row r="90" s="3" customFormat="1" ht="73" customHeight="1" spans="1:35">
      <c r="A90" s="32">
        <v>12</v>
      </c>
      <c r="B90" s="19" t="s">
        <v>114</v>
      </c>
      <c r="C90" s="19" t="s">
        <v>115</v>
      </c>
      <c r="D90" s="19" t="s">
        <v>116</v>
      </c>
      <c r="E90" s="19" t="s">
        <v>560</v>
      </c>
      <c r="F90" s="19" t="s">
        <v>652</v>
      </c>
      <c r="G90" s="20" t="s">
        <v>653</v>
      </c>
      <c r="H90" s="19" t="s">
        <v>654</v>
      </c>
      <c r="I90" s="19" t="s">
        <v>89</v>
      </c>
      <c r="J90" s="19" t="s">
        <v>655</v>
      </c>
      <c r="K90" s="19" t="s">
        <v>245</v>
      </c>
      <c r="L90" s="19" t="s">
        <v>656</v>
      </c>
      <c r="M90" s="19" t="s">
        <v>560</v>
      </c>
      <c r="N90" s="19" t="s">
        <v>657</v>
      </c>
      <c r="O90" s="19" t="s">
        <v>123</v>
      </c>
      <c r="P90" s="19">
        <v>3.8</v>
      </c>
      <c r="Q90" s="19" t="s">
        <v>262</v>
      </c>
      <c r="R90" s="19">
        <v>152</v>
      </c>
      <c r="S90" s="19">
        <v>152</v>
      </c>
      <c r="T90" s="19"/>
      <c r="U90" s="19">
        <v>1</v>
      </c>
      <c r="V90" s="19">
        <v>162</v>
      </c>
      <c r="W90" s="19">
        <v>512</v>
      </c>
      <c r="X90" s="19">
        <v>0</v>
      </c>
      <c r="Y90" s="19">
        <v>68</v>
      </c>
      <c r="Z90" s="19">
        <v>156</v>
      </c>
      <c r="AA90" s="19" t="s">
        <v>658</v>
      </c>
      <c r="AB90" s="19" t="s">
        <v>659</v>
      </c>
      <c r="AC90" s="19" t="s">
        <v>127</v>
      </c>
      <c r="AD90" s="19" t="s">
        <v>128</v>
      </c>
      <c r="AE90" s="19" t="s">
        <v>560</v>
      </c>
      <c r="AF90" s="19" t="s">
        <v>572</v>
      </c>
      <c r="AG90" s="19" t="s">
        <v>660</v>
      </c>
      <c r="AH90" s="19" t="s">
        <v>661</v>
      </c>
      <c r="AI90" s="19"/>
    </row>
    <row r="91" s="3" customFormat="1" ht="73" customHeight="1" spans="1:35">
      <c r="A91" s="32">
        <v>13</v>
      </c>
      <c r="B91" s="19" t="s">
        <v>82</v>
      </c>
      <c r="C91" s="19" t="s">
        <v>185</v>
      </c>
      <c r="D91" s="19" t="s">
        <v>186</v>
      </c>
      <c r="E91" s="19" t="s">
        <v>560</v>
      </c>
      <c r="F91" s="19" t="s">
        <v>662</v>
      </c>
      <c r="G91" s="20" t="s">
        <v>663</v>
      </c>
      <c r="H91" s="19" t="s">
        <v>664</v>
      </c>
      <c r="I91" s="19" t="s">
        <v>89</v>
      </c>
      <c r="J91" s="19" t="s">
        <v>665</v>
      </c>
      <c r="K91" s="19" t="s">
        <v>666</v>
      </c>
      <c r="L91" s="19" t="s">
        <v>667</v>
      </c>
      <c r="M91" s="19" t="s">
        <v>560</v>
      </c>
      <c r="N91" s="19" t="s">
        <v>668</v>
      </c>
      <c r="O91" s="19" t="s">
        <v>308</v>
      </c>
      <c r="P91" s="19">
        <v>1200</v>
      </c>
      <c r="Q91" s="19" t="s">
        <v>669</v>
      </c>
      <c r="R91" s="19">
        <v>130</v>
      </c>
      <c r="S91" s="19">
        <v>130</v>
      </c>
      <c r="T91" s="19"/>
      <c r="U91" s="19">
        <v>1</v>
      </c>
      <c r="V91" s="19">
        <v>63</v>
      </c>
      <c r="W91" s="19">
        <v>170</v>
      </c>
      <c r="X91" s="19">
        <v>1</v>
      </c>
      <c r="Y91" s="19">
        <v>28</v>
      </c>
      <c r="Z91" s="19">
        <v>68</v>
      </c>
      <c r="AA91" s="19" t="s">
        <v>670</v>
      </c>
      <c r="AB91" s="19" t="s">
        <v>671</v>
      </c>
      <c r="AC91" s="19" t="s">
        <v>98</v>
      </c>
      <c r="AD91" s="19" t="s">
        <v>99</v>
      </c>
      <c r="AE91" s="19" t="s">
        <v>560</v>
      </c>
      <c r="AF91" s="19" t="s">
        <v>572</v>
      </c>
      <c r="AG91" s="19" t="s">
        <v>672</v>
      </c>
      <c r="AH91" s="19" t="s">
        <v>673</v>
      </c>
      <c r="AI91" s="19"/>
    </row>
    <row r="92" s="3" customFormat="1" ht="73" customHeight="1" spans="1:35">
      <c r="A92" s="32">
        <v>14</v>
      </c>
      <c r="B92" s="19" t="s">
        <v>82</v>
      </c>
      <c r="C92" s="20" t="s">
        <v>83</v>
      </c>
      <c r="D92" s="19" t="s">
        <v>84</v>
      </c>
      <c r="E92" s="19" t="s">
        <v>560</v>
      </c>
      <c r="F92" s="19" t="s">
        <v>662</v>
      </c>
      <c r="G92" s="20" t="s">
        <v>674</v>
      </c>
      <c r="H92" s="19" t="s">
        <v>675</v>
      </c>
      <c r="I92" s="20" t="s">
        <v>360</v>
      </c>
      <c r="J92" s="19" t="s">
        <v>672</v>
      </c>
      <c r="K92" s="24" t="s">
        <v>105</v>
      </c>
      <c r="L92" s="24" t="s">
        <v>362</v>
      </c>
      <c r="M92" s="19" t="s">
        <v>560</v>
      </c>
      <c r="N92" s="19" t="s">
        <v>510</v>
      </c>
      <c r="O92" s="19" t="s">
        <v>108</v>
      </c>
      <c r="P92" s="19">
        <v>500</v>
      </c>
      <c r="Q92" s="19" t="s">
        <v>676</v>
      </c>
      <c r="R92" s="19">
        <v>10</v>
      </c>
      <c r="S92" s="19">
        <v>10</v>
      </c>
      <c r="T92" s="19"/>
      <c r="U92" s="19">
        <v>1</v>
      </c>
      <c r="V92" s="19">
        <v>114</v>
      </c>
      <c r="W92" s="19">
        <v>320</v>
      </c>
      <c r="X92" s="19">
        <v>1</v>
      </c>
      <c r="Y92" s="19">
        <v>23</v>
      </c>
      <c r="Z92" s="19">
        <v>70</v>
      </c>
      <c r="AA92" s="19" t="s">
        <v>677</v>
      </c>
      <c r="AB92" s="19" t="s">
        <v>678</v>
      </c>
      <c r="AC92" s="19" t="s">
        <v>98</v>
      </c>
      <c r="AD92" s="19" t="s">
        <v>99</v>
      </c>
      <c r="AE92" s="19" t="s">
        <v>560</v>
      </c>
      <c r="AF92" s="19" t="s">
        <v>572</v>
      </c>
      <c r="AG92" s="19" t="s">
        <v>672</v>
      </c>
      <c r="AH92" s="19" t="s">
        <v>673</v>
      </c>
      <c r="AI92" s="19"/>
    </row>
    <row r="93" s="3" customFormat="1" ht="73" customHeight="1" spans="1:35">
      <c r="A93" s="32">
        <v>15</v>
      </c>
      <c r="B93" s="19" t="s">
        <v>82</v>
      </c>
      <c r="C93" s="20" t="s">
        <v>83</v>
      </c>
      <c r="D93" s="19" t="s">
        <v>84</v>
      </c>
      <c r="E93" s="19" t="s">
        <v>560</v>
      </c>
      <c r="F93" s="19" t="s">
        <v>630</v>
      </c>
      <c r="G93" s="20" t="s">
        <v>679</v>
      </c>
      <c r="H93" s="19" t="s">
        <v>680</v>
      </c>
      <c r="I93" s="20" t="s">
        <v>360</v>
      </c>
      <c r="J93" s="19" t="s">
        <v>681</v>
      </c>
      <c r="K93" s="24" t="s">
        <v>105</v>
      </c>
      <c r="L93" s="24" t="s">
        <v>362</v>
      </c>
      <c r="M93" s="19" t="s">
        <v>560</v>
      </c>
      <c r="N93" s="19" t="s">
        <v>682</v>
      </c>
      <c r="O93" s="19" t="s">
        <v>108</v>
      </c>
      <c r="P93" s="19">
        <v>300</v>
      </c>
      <c r="Q93" s="19" t="s">
        <v>676</v>
      </c>
      <c r="R93" s="19">
        <v>6</v>
      </c>
      <c r="S93" s="19">
        <v>6</v>
      </c>
      <c r="T93" s="19"/>
      <c r="U93" s="19">
        <v>1</v>
      </c>
      <c r="V93" s="19">
        <v>185</v>
      </c>
      <c r="W93" s="19">
        <v>500</v>
      </c>
      <c r="X93" s="19">
        <v>1</v>
      </c>
      <c r="Y93" s="19">
        <v>81</v>
      </c>
      <c r="Z93" s="19">
        <v>230</v>
      </c>
      <c r="AA93" s="19" t="s">
        <v>683</v>
      </c>
      <c r="AB93" s="19" t="s">
        <v>678</v>
      </c>
      <c r="AC93" s="19" t="s">
        <v>98</v>
      </c>
      <c r="AD93" s="19" t="s">
        <v>99</v>
      </c>
      <c r="AE93" s="19" t="s">
        <v>560</v>
      </c>
      <c r="AF93" s="19" t="s">
        <v>572</v>
      </c>
      <c r="AG93" s="19" t="s">
        <v>638</v>
      </c>
      <c r="AH93" s="19" t="s">
        <v>639</v>
      </c>
      <c r="AI93" s="19"/>
    </row>
    <row r="94" s="3" customFormat="1" ht="73" customHeight="1" spans="1:35">
      <c r="A94" s="32">
        <v>16</v>
      </c>
      <c r="B94" s="19" t="s">
        <v>82</v>
      </c>
      <c r="C94" s="20" t="s">
        <v>83</v>
      </c>
      <c r="D94" s="19" t="s">
        <v>84</v>
      </c>
      <c r="E94" s="19" t="s">
        <v>560</v>
      </c>
      <c r="F94" s="20" t="s">
        <v>630</v>
      </c>
      <c r="G94" s="20" t="s">
        <v>684</v>
      </c>
      <c r="H94" s="19" t="s">
        <v>685</v>
      </c>
      <c r="I94" s="20" t="s">
        <v>360</v>
      </c>
      <c r="J94" s="20" t="s">
        <v>638</v>
      </c>
      <c r="K94" s="24" t="s">
        <v>105</v>
      </c>
      <c r="L94" s="24" t="s">
        <v>362</v>
      </c>
      <c r="M94" s="19" t="s">
        <v>560</v>
      </c>
      <c r="N94" s="19" t="s">
        <v>686</v>
      </c>
      <c r="O94" s="19" t="s">
        <v>108</v>
      </c>
      <c r="P94" s="19">
        <v>2600</v>
      </c>
      <c r="Q94" s="19" t="s">
        <v>676</v>
      </c>
      <c r="R94" s="19">
        <v>52</v>
      </c>
      <c r="S94" s="19">
        <v>52</v>
      </c>
      <c r="T94" s="19"/>
      <c r="U94" s="19">
        <v>1</v>
      </c>
      <c r="V94" s="19">
        <v>179</v>
      </c>
      <c r="W94" s="19">
        <v>458</v>
      </c>
      <c r="X94" s="19">
        <v>1</v>
      </c>
      <c r="Y94" s="19">
        <v>127</v>
      </c>
      <c r="Z94" s="19">
        <v>332</v>
      </c>
      <c r="AA94" s="19" t="s">
        <v>365</v>
      </c>
      <c r="AB94" s="19" t="s">
        <v>366</v>
      </c>
      <c r="AC94" s="19" t="s">
        <v>98</v>
      </c>
      <c r="AD94" s="19" t="s">
        <v>99</v>
      </c>
      <c r="AE94" s="19" t="s">
        <v>560</v>
      </c>
      <c r="AF94" s="19" t="s">
        <v>572</v>
      </c>
      <c r="AG94" s="19" t="s">
        <v>638</v>
      </c>
      <c r="AH94" s="19" t="s">
        <v>639</v>
      </c>
      <c r="AI94" s="19"/>
    </row>
    <row r="95" s="3" customFormat="1" ht="73" customHeight="1" spans="1:35">
      <c r="A95" s="32">
        <v>17</v>
      </c>
      <c r="B95" s="19" t="s">
        <v>82</v>
      </c>
      <c r="C95" s="20" t="s">
        <v>83</v>
      </c>
      <c r="D95" s="19" t="s">
        <v>84</v>
      </c>
      <c r="E95" s="19" t="s">
        <v>560</v>
      </c>
      <c r="F95" s="20" t="s">
        <v>687</v>
      </c>
      <c r="G95" s="20" t="s">
        <v>688</v>
      </c>
      <c r="H95" s="19" t="s">
        <v>689</v>
      </c>
      <c r="I95" s="20" t="s">
        <v>360</v>
      </c>
      <c r="J95" s="20" t="s">
        <v>690</v>
      </c>
      <c r="K95" s="24" t="s">
        <v>105</v>
      </c>
      <c r="L95" s="24" t="s">
        <v>362</v>
      </c>
      <c r="M95" s="19" t="s">
        <v>560</v>
      </c>
      <c r="N95" s="19" t="s">
        <v>691</v>
      </c>
      <c r="O95" s="19" t="s">
        <v>108</v>
      </c>
      <c r="P95" s="19">
        <v>2000</v>
      </c>
      <c r="Q95" s="19" t="s">
        <v>676</v>
      </c>
      <c r="R95" s="19">
        <v>40</v>
      </c>
      <c r="S95" s="19">
        <v>40</v>
      </c>
      <c r="T95" s="19"/>
      <c r="U95" s="19">
        <v>1</v>
      </c>
      <c r="V95" s="19">
        <v>116</v>
      </c>
      <c r="W95" s="19">
        <v>356</v>
      </c>
      <c r="X95" s="19">
        <v>1</v>
      </c>
      <c r="Y95" s="19">
        <v>89</v>
      </c>
      <c r="Z95" s="19">
        <v>274</v>
      </c>
      <c r="AA95" s="19" t="s">
        <v>365</v>
      </c>
      <c r="AB95" s="19" t="s">
        <v>366</v>
      </c>
      <c r="AC95" s="19" t="s">
        <v>98</v>
      </c>
      <c r="AD95" s="19" t="s">
        <v>99</v>
      </c>
      <c r="AE95" s="19" t="s">
        <v>560</v>
      </c>
      <c r="AF95" s="19" t="s">
        <v>572</v>
      </c>
      <c r="AG95" s="19" t="s">
        <v>690</v>
      </c>
      <c r="AH95" s="19" t="s">
        <v>692</v>
      </c>
      <c r="AI95" s="19"/>
    </row>
    <row r="96" s="3" customFormat="1" ht="73" customHeight="1" spans="1:35">
      <c r="A96" s="32">
        <v>18</v>
      </c>
      <c r="B96" s="19" t="s">
        <v>82</v>
      </c>
      <c r="C96" s="20" t="s">
        <v>83</v>
      </c>
      <c r="D96" s="19" t="s">
        <v>84</v>
      </c>
      <c r="E96" s="19" t="s">
        <v>560</v>
      </c>
      <c r="F96" s="20" t="s">
        <v>606</v>
      </c>
      <c r="G96" s="20" t="s">
        <v>693</v>
      </c>
      <c r="H96" s="19" t="s">
        <v>694</v>
      </c>
      <c r="I96" s="20" t="s">
        <v>360</v>
      </c>
      <c r="J96" s="20" t="s">
        <v>615</v>
      </c>
      <c r="K96" s="24" t="s">
        <v>105</v>
      </c>
      <c r="L96" s="24" t="s">
        <v>362</v>
      </c>
      <c r="M96" s="19" t="s">
        <v>560</v>
      </c>
      <c r="N96" s="19" t="s">
        <v>695</v>
      </c>
      <c r="O96" s="19" t="s">
        <v>108</v>
      </c>
      <c r="P96" s="19">
        <v>5545</v>
      </c>
      <c r="Q96" s="19" t="s">
        <v>676</v>
      </c>
      <c r="R96" s="19">
        <v>110.9</v>
      </c>
      <c r="S96" s="19">
        <v>110.9</v>
      </c>
      <c r="T96" s="19"/>
      <c r="U96" s="19">
        <v>1</v>
      </c>
      <c r="V96" s="19">
        <v>306</v>
      </c>
      <c r="W96" s="19">
        <v>796</v>
      </c>
      <c r="X96" s="19">
        <v>1</v>
      </c>
      <c r="Y96" s="19">
        <v>157</v>
      </c>
      <c r="Z96" s="19">
        <v>470</v>
      </c>
      <c r="AA96" s="19" t="s">
        <v>365</v>
      </c>
      <c r="AB96" s="19" t="s">
        <v>366</v>
      </c>
      <c r="AC96" s="19" t="s">
        <v>98</v>
      </c>
      <c r="AD96" s="19" t="s">
        <v>99</v>
      </c>
      <c r="AE96" s="19" t="s">
        <v>560</v>
      </c>
      <c r="AF96" s="19" t="s">
        <v>572</v>
      </c>
      <c r="AG96" s="19" t="s">
        <v>615</v>
      </c>
      <c r="AH96" s="19" t="s">
        <v>616</v>
      </c>
      <c r="AI96" s="19"/>
    </row>
    <row r="97" s="3" customFormat="1" ht="73" customHeight="1" spans="1:35">
      <c r="A97" s="32">
        <v>19</v>
      </c>
      <c r="B97" s="19" t="s">
        <v>82</v>
      </c>
      <c r="C97" s="20" t="s">
        <v>83</v>
      </c>
      <c r="D97" s="19" t="s">
        <v>84</v>
      </c>
      <c r="E97" s="19" t="s">
        <v>560</v>
      </c>
      <c r="F97" s="20" t="s">
        <v>583</v>
      </c>
      <c r="G97" s="20" t="s">
        <v>696</v>
      </c>
      <c r="H97" s="19" t="s">
        <v>697</v>
      </c>
      <c r="I97" s="20" t="s">
        <v>360</v>
      </c>
      <c r="J97" s="20" t="s">
        <v>698</v>
      </c>
      <c r="K97" s="24" t="s">
        <v>105</v>
      </c>
      <c r="L97" s="24" t="s">
        <v>362</v>
      </c>
      <c r="M97" s="19" t="s">
        <v>560</v>
      </c>
      <c r="N97" s="19" t="s">
        <v>699</v>
      </c>
      <c r="O97" s="19" t="s">
        <v>108</v>
      </c>
      <c r="P97" s="19">
        <v>5228</v>
      </c>
      <c r="Q97" s="19" t="s">
        <v>676</v>
      </c>
      <c r="R97" s="19">
        <v>104.56</v>
      </c>
      <c r="S97" s="19">
        <v>104.56</v>
      </c>
      <c r="T97" s="19"/>
      <c r="U97" s="19">
        <v>1</v>
      </c>
      <c r="V97" s="19">
        <v>213</v>
      </c>
      <c r="W97" s="19">
        <v>400</v>
      </c>
      <c r="X97" s="19">
        <v>1</v>
      </c>
      <c r="Y97" s="19">
        <v>182</v>
      </c>
      <c r="Z97" s="19">
        <v>357</v>
      </c>
      <c r="AA97" s="19" t="s">
        <v>365</v>
      </c>
      <c r="AB97" s="19" t="s">
        <v>366</v>
      </c>
      <c r="AC97" s="19" t="s">
        <v>98</v>
      </c>
      <c r="AD97" s="19" t="s">
        <v>99</v>
      </c>
      <c r="AE97" s="19" t="s">
        <v>560</v>
      </c>
      <c r="AF97" s="19" t="s">
        <v>572</v>
      </c>
      <c r="AG97" s="19" t="s">
        <v>591</v>
      </c>
      <c r="AH97" s="19" t="s">
        <v>592</v>
      </c>
      <c r="AI97" s="19"/>
    </row>
    <row r="98" s="3" customFormat="1" ht="73" customHeight="1" spans="1:35">
      <c r="A98" s="32">
        <v>20</v>
      </c>
      <c r="B98" s="19" t="s">
        <v>82</v>
      </c>
      <c r="C98" s="20" t="s">
        <v>83</v>
      </c>
      <c r="D98" s="19" t="s">
        <v>84</v>
      </c>
      <c r="E98" s="19" t="s">
        <v>560</v>
      </c>
      <c r="F98" s="20" t="s">
        <v>621</v>
      </c>
      <c r="G98" s="20" t="s">
        <v>700</v>
      </c>
      <c r="H98" s="19" t="s">
        <v>701</v>
      </c>
      <c r="I98" s="20" t="s">
        <v>360</v>
      </c>
      <c r="J98" s="20" t="s">
        <v>628</v>
      </c>
      <c r="K98" s="24" t="s">
        <v>105</v>
      </c>
      <c r="L98" s="24" t="s">
        <v>362</v>
      </c>
      <c r="M98" s="19" t="s">
        <v>560</v>
      </c>
      <c r="N98" s="19" t="s">
        <v>691</v>
      </c>
      <c r="O98" s="19" t="s">
        <v>108</v>
      </c>
      <c r="P98" s="19">
        <v>2000</v>
      </c>
      <c r="Q98" s="19" t="s">
        <v>676</v>
      </c>
      <c r="R98" s="19">
        <v>40</v>
      </c>
      <c r="S98" s="19">
        <v>40</v>
      </c>
      <c r="T98" s="19"/>
      <c r="U98" s="19">
        <v>1</v>
      </c>
      <c r="V98" s="19">
        <v>272</v>
      </c>
      <c r="W98" s="19">
        <v>422</v>
      </c>
      <c r="X98" s="19">
        <v>1</v>
      </c>
      <c r="Y98" s="19">
        <v>172</v>
      </c>
      <c r="Z98" s="19">
        <v>357</v>
      </c>
      <c r="AA98" s="19" t="s">
        <v>365</v>
      </c>
      <c r="AB98" s="19" t="s">
        <v>366</v>
      </c>
      <c r="AC98" s="19" t="s">
        <v>98</v>
      </c>
      <c r="AD98" s="19" t="s">
        <v>99</v>
      </c>
      <c r="AE98" s="19" t="s">
        <v>560</v>
      </c>
      <c r="AF98" s="19" t="s">
        <v>572</v>
      </c>
      <c r="AG98" s="19" t="s">
        <v>628</v>
      </c>
      <c r="AH98" s="19" t="s">
        <v>629</v>
      </c>
      <c r="AI98" s="19"/>
    </row>
    <row r="99" s="3" customFormat="1" ht="73" customHeight="1" spans="1:35">
      <c r="A99" s="32">
        <v>21</v>
      </c>
      <c r="B99" s="19" t="s">
        <v>82</v>
      </c>
      <c r="C99" s="20" t="s">
        <v>83</v>
      </c>
      <c r="D99" s="19" t="s">
        <v>84</v>
      </c>
      <c r="E99" s="19" t="s">
        <v>560</v>
      </c>
      <c r="F99" s="20" t="s">
        <v>662</v>
      </c>
      <c r="G99" s="20" t="s">
        <v>702</v>
      </c>
      <c r="H99" s="19" t="s">
        <v>703</v>
      </c>
      <c r="I99" s="20" t="s">
        <v>360</v>
      </c>
      <c r="J99" s="20" t="s">
        <v>672</v>
      </c>
      <c r="K99" s="24" t="s">
        <v>105</v>
      </c>
      <c r="L99" s="24" t="s">
        <v>362</v>
      </c>
      <c r="M99" s="19" t="s">
        <v>560</v>
      </c>
      <c r="N99" s="19" t="s">
        <v>704</v>
      </c>
      <c r="O99" s="19" t="s">
        <v>108</v>
      </c>
      <c r="P99" s="19">
        <v>1300</v>
      </c>
      <c r="Q99" s="19" t="s">
        <v>676</v>
      </c>
      <c r="R99" s="19">
        <v>26</v>
      </c>
      <c r="S99" s="19">
        <v>26</v>
      </c>
      <c r="T99" s="19"/>
      <c r="U99" s="19">
        <v>1</v>
      </c>
      <c r="V99" s="19">
        <v>116</v>
      </c>
      <c r="W99" s="19">
        <v>337</v>
      </c>
      <c r="X99" s="19">
        <v>1</v>
      </c>
      <c r="Y99" s="19">
        <v>49</v>
      </c>
      <c r="Z99" s="19">
        <v>138</v>
      </c>
      <c r="AA99" s="19" t="s">
        <v>365</v>
      </c>
      <c r="AB99" s="19" t="s">
        <v>366</v>
      </c>
      <c r="AC99" s="19" t="s">
        <v>98</v>
      </c>
      <c r="AD99" s="19" t="s">
        <v>99</v>
      </c>
      <c r="AE99" s="19" t="s">
        <v>560</v>
      </c>
      <c r="AF99" s="19" t="s">
        <v>572</v>
      </c>
      <c r="AG99" s="19" t="s">
        <v>672</v>
      </c>
      <c r="AH99" s="19" t="s">
        <v>673</v>
      </c>
      <c r="AI99" s="19"/>
    </row>
    <row r="100" s="3" customFormat="1" ht="73" customHeight="1" spans="1:35">
      <c r="A100" s="32">
        <v>22</v>
      </c>
      <c r="B100" s="19" t="s">
        <v>82</v>
      </c>
      <c r="C100" s="20" t="s">
        <v>83</v>
      </c>
      <c r="D100" s="19" t="s">
        <v>84</v>
      </c>
      <c r="E100" s="19" t="s">
        <v>560</v>
      </c>
      <c r="F100" s="20" t="s">
        <v>652</v>
      </c>
      <c r="G100" s="20" t="s">
        <v>705</v>
      </c>
      <c r="H100" s="19" t="s">
        <v>706</v>
      </c>
      <c r="I100" s="20" t="s">
        <v>360</v>
      </c>
      <c r="J100" s="20" t="s">
        <v>660</v>
      </c>
      <c r="K100" s="24" t="s">
        <v>105</v>
      </c>
      <c r="L100" s="24" t="s">
        <v>362</v>
      </c>
      <c r="M100" s="19" t="s">
        <v>560</v>
      </c>
      <c r="N100" s="19" t="s">
        <v>707</v>
      </c>
      <c r="O100" s="19" t="s">
        <v>108</v>
      </c>
      <c r="P100" s="19">
        <v>400</v>
      </c>
      <c r="Q100" s="19" t="s">
        <v>676</v>
      </c>
      <c r="R100" s="19">
        <v>8</v>
      </c>
      <c r="S100" s="19">
        <v>8</v>
      </c>
      <c r="T100" s="19"/>
      <c r="U100" s="19">
        <v>1</v>
      </c>
      <c r="V100" s="19">
        <v>44</v>
      </c>
      <c r="W100" s="19">
        <v>139</v>
      </c>
      <c r="X100" s="19">
        <v>0</v>
      </c>
      <c r="Y100" s="19">
        <v>20</v>
      </c>
      <c r="Z100" s="19">
        <v>71</v>
      </c>
      <c r="AA100" s="19" t="s">
        <v>365</v>
      </c>
      <c r="AB100" s="19" t="s">
        <v>366</v>
      </c>
      <c r="AC100" s="19" t="s">
        <v>98</v>
      </c>
      <c r="AD100" s="19" t="s">
        <v>99</v>
      </c>
      <c r="AE100" s="19" t="s">
        <v>560</v>
      </c>
      <c r="AF100" s="19" t="s">
        <v>572</v>
      </c>
      <c r="AG100" s="19" t="s">
        <v>660</v>
      </c>
      <c r="AH100" s="19" t="s">
        <v>661</v>
      </c>
      <c r="AI100" s="19"/>
    </row>
    <row r="101" s="3" customFormat="1" ht="73" customHeight="1" spans="1:35">
      <c r="A101" s="32">
        <v>23</v>
      </c>
      <c r="B101" s="19" t="s">
        <v>82</v>
      </c>
      <c r="C101" s="20" t="s">
        <v>83</v>
      </c>
      <c r="D101" s="19" t="s">
        <v>84</v>
      </c>
      <c r="E101" s="19" t="s">
        <v>560</v>
      </c>
      <c r="F101" s="20" t="s">
        <v>708</v>
      </c>
      <c r="G101" s="20" t="s">
        <v>709</v>
      </c>
      <c r="H101" s="19" t="s">
        <v>710</v>
      </c>
      <c r="I101" s="20" t="s">
        <v>360</v>
      </c>
      <c r="J101" s="20" t="s">
        <v>711</v>
      </c>
      <c r="K101" s="24" t="s">
        <v>105</v>
      </c>
      <c r="L101" s="24" t="s">
        <v>362</v>
      </c>
      <c r="M101" s="19" t="s">
        <v>560</v>
      </c>
      <c r="N101" s="19" t="s">
        <v>712</v>
      </c>
      <c r="O101" s="19" t="s">
        <v>108</v>
      </c>
      <c r="P101" s="19">
        <v>850</v>
      </c>
      <c r="Q101" s="19" t="s">
        <v>676</v>
      </c>
      <c r="R101" s="19">
        <v>17</v>
      </c>
      <c r="S101" s="19">
        <v>17</v>
      </c>
      <c r="T101" s="19"/>
      <c r="U101" s="19">
        <v>1</v>
      </c>
      <c r="V101" s="19">
        <v>66</v>
      </c>
      <c r="W101" s="19">
        <v>119</v>
      </c>
      <c r="X101" s="19">
        <v>1</v>
      </c>
      <c r="Y101" s="19">
        <v>53</v>
      </c>
      <c r="Z101" s="19">
        <v>90</v>
      </c>
      <c r="AA101" s="19" t="s">
        <v>365</v>
      </c>
      <c r="AB101" s="19" t="s">
        <v>366</v>
      </c>
      <c r="AC101" s="19" t="s">
        <v>98</v>
      </c>
      <c r="AD101" s="19" t="s">
        <v>99</v>
      </c>
      <c r="AE101" s="19" t="s">
        <v>560</v>
      </c>
      <c r="AF101" s="19" t="s">
        <v>572</v>
      </c>
      <c r="AG101" s="19" t="s">
        <v>711</v>
      </c>
      <c r="AH101" s="19" t="s">
        <v>713</v>
      </c>
      <c r="AI101" s="19"/>
    </row>
    <row r="102" s="3" customFormat="1" ht="73" customHeight="1" spans="1:35">
      <c r="A102" s="32">
        <v>24</v>
      </c>
      <c r="B102" s="19" t="s">
        <v>82</v>
      </c>
      <c r="C102" s="20" t="s">
        <v>83</v>
      </c>
      <c r="D102" s="19" t="s">
        <v>84</v>
      </c>
      <c r="E102" s="19" t="s">
        <v>560</v>
      </c>
      <c r="F102" s="20" t="s">
        <v>561</v>
      </c>
      <c r="G102" s="20" t="s">
        <v>714</v>
      </c>
      <c r="H102" s="19" t="s">
        <v>715</v>
      </c>
      <c r="I102" s="20" t="s">
        <v>360</v>
      </c>
      <c r="J102" s="20" t="s">
        <v>573</v>
      </c>
      <c r="K102" s="24" t="s">
        <v>105</v>
      </c>
      <c r="L102" s="24" t="s">
        <v>362</v>
      </c>
      <c r="M102" s="19" t="s">
        <v>560</v>
      </c>
      <c r="N102" s="19" t="s">
        <v>716</v>
      </c>
      <c r="O102" s="19" t="s">
        <v>108</v>
      </c>
      <c r="P102" s="19">
        <v>2176</v>
      </c>
      <c r="Q102" s="19" t="s">
        <v>676</v>
      </c>
      <c r="R102" s="19">
        <v>43.52</v>
      </c>
      <c r="S102" s="19">
        <v>43.52</v>
      </c>
      <c r="T102" s="19"/>
      <c r="U102" s="19">
        <v>1</v>
      </c>
      <c r="V102" s="19">
        <v>108</v>
      </c>
      <c r="W102" s="19">
        <v>233</v>
      </c>
      <c r="X102" s="19">
        <v>1</v>
      </c>
      <c r="Y102" s="19">
        <v>88</v>
      </c>
      <c r="Z102" s="19">
        <v>172</v>
      </c>
      <c r="AA102" s="19" t="s">
        <v>365</v>
      </c>
      <c r="AB102" s="19" t="s">
        <v>366</v>
      </c>
      <c r="AC102" s="19" t="s">
        <v>98</v>
      </c>
      <c r="AD102" s="19" t="s">
        <v>99</v>
      </c>
      <c r="AE102" s="19" t="s">
        <v>560</v>
      </c>
      <c r="AF102" s="19" t="s">
        <v>572</v>
      </c>
      <c r="AG102" s="19" t="s">
        <v>573</v>
      </c>
      <c r="AH102" s="19" t="s">
        <v>574</v>
      </c>
      <c r="AI102" s="19"/>
    </row>
    <row r="103" s="3" customFormat="1" ht="73" customHeight="1" spans="1:35">
      <c r="A103" s="32">
        <v>25</v>
      </c>
      <c r="B103" s="19" t="s">
        <v>82</v>
      </c>
      <c r="C103" s="20" t="s">
        <v>83</v>
      </c>
      <c r="D103" s="19" t="s">
        <v>84</v>
      </c>
      <c r="E103" s="19" t="s">
        <v>560</v>
      </c>
      <c r="F103" s="20" t="s">
        <v>630</v>
      </c>
      <c r="G103" s="20" t="s">
        <v>717</v>
      </c>
      <c r="H103" s="19" t="s">
        <v>718</v>
      </c>
      <c r="I103" s="20" t="s">
        <v>360</v>
      </c>
      <c r="J103" s="20" t="s">
        <v>638</v>
      </c>
      <c r="K103" s="24" t="s">
        <v>105</v>
      </c>
      <c r="L103" s="24" t="s">
        <v>362</v>
      </c>
      <c r="M103" s="19" t="s">
        <v>560</v>
      </c>
      <c r="N103" s="19" t="s">
        <v>719</v>
      </c>
      <c r="O103" s="19" t="s">
        <v>108</v>
      </c>
      <c r="P103" s="19">
        <v>350</v>
      </c>
      <c r="Q103" s="19" t="s">
        <v>676</v>
      </c>
      <c r="R103" s="19">
        <v>7</v>
      </c>
      <c r="S103" s="19">
        <v>7</v>
      </c>
      <c r="T103" s="19"/>
      <c r="U103" s="19">
        <v>1</v>
      </c>
      <c r="V103" s="19">
        <v>10</v>
      </c>
      <c r="W103" s="19">
        <v>15</v>
      </c>
      <c r="X103" s="19">
        <v>1</v>
      </c>
      <c r="Y103" s="19">
        <v>2</v>
      </c>
      <c r="Z103" s="19">
        <v>10</v>
      </c>
      <c r="AA103" s="19" t="s">
        <v>365</v>
      </c>
      <c r="AB103" s="19" t="s">
        <v>366</v>
      </c>
      <c r="AC103" s="19" t="s">
        <v>98</v>
      </c>
      <c r="AD103" s="19" t="s">
        <v>99</v>
      </c>
      <c r="AE103" s="19" t="s">
        <v>560</v>
      </c>
      <c r="AF103" s="19" t="s">
        <v>572</v>
      </c>
      <c r="AG103" s="19" t="s">
        <v>638</v>
      </c>
      <c r="AH103" s="19" t="s">
        <v>639</v>
      </c>
      <c r="AI103" s="19"/>
    </row>
    <row r="104" s="3" customFormat="1" ht="73" customHeight="1" spans="1:35">
      <c r="A104" s="32">
        <v>26</v>
      </c>
      <c r="B104" s="19" t="s">
        <v>82</v>
      </c>
      <c r="C104" s="20" t="s">
        <v>720</v>
      </c>
      <c r="D104" s="19" t="s">
        <v>721</v>
      </c>
      <c r="E104" s="19" t="s">
        <v>560</v>
      </c>
      <c r="F104" s="20" t="s">
        <v>621</v>
      </c>
      <c r="G104" s="20"/>
      <c r="H104" s="19" t="s">
        <v>722</v>
      </c>
      <c r="I104" s="20" t="s">
        <v>89</v>
      </c>
      <c r="J104" s="20" t="s">
        <v>723</v>
      </c>
      <c r="K104" s="24" t="s">
        <v>105</v>
      </c>
      <c r="L104" s="24" t="s">
        <v>440</v>
      </c>
      <c r="M104" s="19" t="s">
        <v>560</v>
      </c>
      <c r="N104" s="19" t="s">
        <v>724</v>
      </c>
      <c r="O104" s="19" t="s">
        <v>725</v>
      </c>
      <c r="P104" s="19">
        <v>10</v>
      </c>
      <c r="Q104" s="19" t="s">
        <v>726</v>
      </c>
      <c r="R104" s="19">
        <v>600</v>
      </c>
      <c r="S104" s="19">
        <v>600</v>
      </c>
      <c r="T104" s="19">
        <v>0</v>
      </c>
      <c r="U104" s="19">
        <v>1</v>
      </c>
      <c r="V104" s="19">
        <v>630</v>
      </c>
      <c r="W104" s="19">
        <v>1771</v>
      </c>
      <c r="X104" s="19">
        <v>1</v>
      </c>
      <c r="Y104" s="19">
        <v>339</v>
      </c>
      <c r="Z104" s="19">
        <v>967</v>
      </c>
      <c r="AA104" s="19" t="s">
        <v>727</v>
      </c>
      <c r="AB104" s="19" t="s">
        <v>728</v>
      </c>
      <c r="AC104" s="19" t="s">
        <v>98</v>
      </c>
      <c r="AD104" s="19" t="s">
        <v>99</v>
      </c>
      <c r="AE104" s="19" t="s">
        <v>560</v>
      </c>
      <c r="AF104" s="19" t="s">
        <v>572</v>
      </c>
      <c r="AG104" s="19" t="s">
        <v>560</v>
      </c>
      <c r="AH104" s="19" t="s">
        <v>572</v>
      </c>
      <c r="AI104" s="19"/>
    </row>
    <row r="105" s="3" customFormat="1" ht="73" customHeight="1" spans="1:35">
      <c r="A105" s="32">
        <v>27</v>
      </c>
      <c r="B105" s="19" t="s">
        <v>82</v>
      </c>
      <c r="C105" s="20" t="s">
        <v>83</v>
      </c>
      <c r="D105" s="19" t="s">
        <v>84</v>
      </c>
      <c r="E105" s="19" t="s">
        <v>560</v>
      </c>
      <c r="F105" s="19" t="s">
        <v>428</v>
      </c>
      <c r="G105" s="19"/>
      <c r="H105" s="19" t="s">
        <v>729</v>
      </c>
      <c r="I105" s="19" t="s">
        <v>89</v>
      </c>
      <c r="J105" s="19" t="s">
        <v>730</v>
      </c>
      <c r="K105" s="20" t="s">
        <v>245</v>
      </c>
      <c r="L105" s="19" t="s">
        <v>246</v>
      </c>
      <c r="M105" s="19" t="s">
        <v>560</v>
      </c>
      <c r="N105" s="20" t="s">
        <v>731</v>
      </c>
      <c r="O105" s="19" t="s">
        <v>108</v>
      </c>
      <c r="P105" s="19">
        <v>16200</v>
      </c>
      <c r="Q105" s="19" t="s">
        <v>248</v>
      </c>
      <c r="R105" s="19">
        <v>226.8</v>
      </c>
      <c r="S105" s="19">
        <v>226.8</v>
      </c>
      <c r="T105" s="19"/>
      <c r="U105" s="19">
        <v>9</v>
      </c>
      <c r="V105" s="19">
        <v>2237</v>
      </c>
      <c r="W105" s="19">
        <v>5593</v>
      </c>
      <c r="X105" s="19">
        <v>8</v>
      </c>
      <c r="Y105" s="19">
        <v>895</v>
      </c>
      <c r="Z105" s="19">
        <v>1864</v>
      </c>
      <c r="AA105" s="19" t="s">
        <v>732</v>
      </c>
      <c r="AB105" s="19" t="s">
        <v>733</v>
      </c>
      <c r="AC105" s="19" t="s">
        <v>98</v>
      </c>
      <c r="AD105" s="19" t="s">
        <v>99</v>
      </c>
      <c r="AE105" s="19" t="s">
        <v>560</v>
      </c>
      <c r="AF105" s="19" t="s">
        <v>572</v>
      </c>
      <c r="AG105" s="19" t="s">
        <v>560</v>
      </c>
      <c r="AH105" s="19" t="s">
        <v>572</v>
      </c>
      <c r="AI105" s="19"/>
    </row>
    <row r="106" s="4" customFormat="1" ht="35" customHeight="1" spans="1:35">
      <c r="A106" s="19" t="s">
        <v>254</v>
      </c>
      <c r="B106" s="19">
        <v>27</v>
      </c>
      <c r="C106" s="19"/>
      <c r="D106" s="19"/>
      <c r="E106" s="19"/>
      <c r="F106" s="19"/>
      <c r="G106" s="19"/>
      <c r="H106" s="19"/>
      <c r="I106" s="19"/>
      <c r="J106" s="19"/>
      <c r="K106" s="19"/>
      <c r="L106" s="19"/>
      <c r="M106" s="19"/>
      <c r="N106" s="19"/>
      <c r="O106" s="19"/>
      <c r="P106" s="19"/>
      <c r="Q106" s="19">
        <f>SUM(Q79:Q103)</f>
        <v>0</v>
      </c>
      <c r="R106" s="19">
        <f>SUM(R79:R105)</f>
        <v>2229.78</v>
      </c>
      <c r="S106" s="19">
        <f>SUM(S79:S105)</f>
        <v>2229.78</v>
      </c>
      <c r="T106" s="19">
        <f>SUM(T79:T105)</f>
        <v>0</v>
      </c>
      <c r="U106" s="19">
        <v>9</v>
      </c>
      <c r="V106" s="19">
        <f>SUM(V79:V105)</f>
        <v>5595</v>
      </c>
      <c r="W106" s="19">
        <f>SUM(W79:W105)</f>
        <v>14404</v>
      </c>
      <c r="X106" s="19">
        <v>8</v>
      </c>
      <c r="Y106" s="19">
        <f>SUM(Y79:Y105)</f>
        <v>2836</v>
      </c>
      <c r="Z106" s="19">
        <f>SUM(Z79:Z105)</f>
        <v>6939</v>
      </c>
      <c r="AA106" s="19"/>
      <c r="AB106" s="19"/>
      <c r="AC106" s="19"/>
      <c r="AD106" s="19"/>
      <c r="AE106" s="19"/>
      <c r="AF106" s="19"/>
      <c r="AG106" s="19"/>
      <c r="AH106" s="19"/>
      <c r="AI106" s="19"/>
    </row>
    <row r="107" s="3" customFormat="1" ht="73" customHeight="1" spans="1:35">
      <c r="A107" s="19">
        <v>1</v>
      </c>
      <c r="B107" s="19" t="s">
        <v>82</v>
      </c>
      <c r="C107" s="19" t="s">
        <v>185</v>
      </c>
      <c r="D107" s="19" t="s">
        <v>186</v>
      </c>
      <c r="E107" s="19" t="s">
        <v>734</v>
      </c>
      <c r="F107" s="19" t="s">
        <v>735</v>
      </c>
      <c r="G107" s="20" t="s">
        <v>736</v>
      </c>
      <c r="H107" s="19" t="s">
        <v>737</v>
      </c>
      <c r="I107" s="19" t="s">
        <v>89</v>
      </c>
      <c r="J107" s="19" t="s">
        <v>738</v>
      </c>
      <c r="K107" s="19" t="s">
        <v>739</v>
      </c>
      <c r="L107" s="19" t="s">
        <v>740</v>
      </c>
      <c r="M107" s="19" t="s">
        <v>734</v>
      </c>
      <c r="N107" s="19" t="s">
        <v>741</v>
      </c>
      <c r="O107" s="19" t="s">
        <v>308</v>
      </c>
      <c r="P107" s="19">
        <v>50</v>
      </c>
      <c r="Q107" s="19" t="s">
        <v>742</v>
      </c>
      <c r="R107" s="19">
        <v>50</v>
      </c>
      <c r="S107" s="19">
        <v>50</v>
      </c>
      <c r="T107" s="19"/>
      <c r="U107" s="19">
        <v>1</v>
      </c>
      <c r="V107" s="19">
        <v>59</v>
      </c>
      <c r="W107" s="19">
        <v>164</v>
      </c>
      <c r="X107" s="19">
        <v>1</v>
      </c>
      <c r="Y107" s="19">
        <v>32</v>
      </c>
      <c r="Z107" s="19">
        <v>97</v>
      </c>
      <c r="AA107" s="19" t="s">
        <v>743</v>
      </c>
      <c r="AB107" s="19" t="s">
        <v>744</v>
      </c>
      <c r="AC107" s="19" t="s">
        <v>98</v>
      </c>
      <c r="AD107" s="19" t="s">
        <v>99</v>
      </c>
      <c r="AE107" s="19" t="s">
        <v>734</v>
      </c>
      <c r="AF107" s="19" t="s">
        <v>745</v>
      </c>
      <c r="AG107" s="19" t="s">
        <v>746</v>
      </c>
      <c r="AH107" s="19" t="s">
        <v>747</v>
      </c>
      <c r="AI107" s="19"/>
    </row>
    <row r="108" s="3" customFormat="1" ht="73" customHeight="1" spans="1:35">
      <c r="A108" s="19">
        <v>2</v>
      </c>
      <c r="B108" s="19" t="s">
        <v>82</v>
      </c>
      <c r="C108" s="19" t="s">
        <v>83</v>
      </c>
      <c r="D108" s="19" t="s">
        <v>84</v>
      </c>
      <c r="E108" s="19" t="s">
        <v>734</v>
      </c>
      <c r="F108" s="19" t="s">
        <v>735</v>
      </c>
      <c r="G108" s="20" t="s">
        <v>748</v>
      </c>
      <c r="H108" s="19" t="s">
        <v>749</v>
      </c>
      <c r="I108" s="19" t="s">
        <v>89</v>
      </c>
      <c r="J108" s="19" t="s">
        <v>746</v>
      </c>
      <c r="K108" s="19" t="s">
        <v>750</v>
      </c>
      <c r="L108" s="19" t="s">
        <v>751</v>
      </c>
      <c r="M108" s="19" t="s">
        <v>734</v>
      </c>
      <c r="N108" s="19" t="s">
        <v>752</v>
      </c>
      <c r="O108" s="19" t="s">
        <v>108</v>
      </c>
      <c r="P108" s="19">
        <v>300</v>
      </c>
      <c r="Q108" s="19" t="s">
        <v>213</v>
      </c>
      <c r="R108" s="19">
        <v>9</v>
      </c>
      <c r="S108" s="19">
        <v>9</v>
      </c>
      <c r="T108" s="19"/>
      <c r="U108" s="19">
        <v>1</v>
      </c>
      <c r="V108" s="19">
        <v>394</v>
      </c>
      <c r="W108" s="19">
        <v>1212</v>
      </c>
      <c r="X108" s="19">
        <v>1</v>
      </c>
      <c r="Y108" s="19">
        <v>197</v>
      </c>
      <c r="Z108" s="19">
        <v>624</v>
      </c>
      <c r="AA108" s="19" t="s">
        <v>753</v>
      </c>
      <c r="AB108" s="19" t="s">
        <v>754</v>
      </c>
      <c r="AC108" s="19" t="s">
        <v>98</v>
      </c>
      <c r="AD108" s="19" t="s">
        <v>99</v>
      </c>
      <c r="AE108" s="19" t="s">
        <v>734</v>
      </c>
      <c r="AF108" s="19" t="s">
        <v>745</v>
      </c>
      <c r="AG108" s="19" t="s">
        <v>746</v>
      </c>
      <c r="AH108" s="19" t="s">
        <v>747</v>
      </c>
      <c r="AI108" s="19"/>
    </row>
    <row r="109" s="3" customFormat="1" ht="73" customHeight="1" spans="1:35">
      <c r="A109" s="19">
        <v>3</v>
      </c>
      <c r="B109" s="19" t="s">
        <v>114</v>
      </c>
      <c r="C109" s="19" t="s">
        <v>115</v>
      </c>
      <c r="D109" s="19" t="s">
        <v>325</v>
      </c>
      <c r="E109" s="19" t="s">
        <v>734</v>
      </c>
      <c r="F109" s="19" t="s">
        <v>755</v>
      </c>
      <c r="G109" s="20" t="s">
        <v>756</v>
      </c>
      <c r="H109" s="19" t="s">
        <v>757</v>
      </c>
      <c r="I109" s="19" t="s">
        <v>89</v>
      </c>
      <c r="J109" s="19" t="s">
        <v>758</v>
      </c>
      <c r="K109" s="19" t="s">
        <v>750</v>
      </c>
      <c r="L109" s="19" t="s">
        <v>759</v>
      </c>
      <c r="M109" s="19" t="s">
        <v>734</v>
      </c>
      <c r="N109" s="19" t="s">
        <v>760</v>
      </c>
      <c r="O109" s="19" t="s">
        <v>190</v>
      </c>
      <c r="P109" s="19">
        <v>1</v>
      </c>
      <c r="Q109" s="19" t="s">
        <v>761</v>
      </c>
      <c r="R109" s="19">
        <v>58</v>
      </c>
      <c r="S109" s="19">
        <v>58</v>
      </c>
      <c r="T109" s="19"/>
      <c r="U109" s="19">
        <v>1</v>
      </c>
      <c r="V109" s="19">
        <v>58</v>
      </c>
      <c r="W109" s="19">
        <v>170</v>
      </c>
      <c r="X109" s="19"/>
      <c r="Y109" s="19">
        <v>52</v>
      </c>
      <c r="Z109" s="19">
        <v>155</v>
      </c>
      <c r="AA109" s="19" t="s">
        <v>762</v>
      </c>
      <c r="AB109" s="19" t="s">
        <v>763</v>
      </c>
      <c r="AC109" s="19" t="s">
        <v>127</v>
      </c>
      <c r="AD109" s="19" t="s">
        <v>128</v>
      </c>
      <c r="AE109" s="19" t="s">
        <v>734</v>
      </c>
      <c r="AF109" s="19" t="s">
        <v>745</v>
      </c>
      <c r="AG109" s="19" t="s">
        <v>764</v>
      </c>
      <c r="AH109" s="19" t="s">
        <v>765</v>
      </c>
      <c r="AI109" s="19"/>
    </row>
    <row r="110" s="3" customFormat="1" ht="73" customHeight="1" spans="1:35">
      <c r="A110" s="19">
        <v>4</v>
      </c>
      <c r="B110" s="19" t="s">
        <v>114</v>
      </c>
      <c r="C110" s="19" t="s">
        <v>115</v>
      </c>
      <c r="D110" s="19" t="s">
        <v>325</v>
      </c>
      <c r="E110" s="19" t="s">
        <v>734</v>
      </c>
      <c r="F110" s="19" t="s">
        <v>755</v>
      </c>
      <c r="G110" s="20" t="s">
        <v>766</v>
      </c>
      <c r="H110" s="19" t="s">
        <v>767</v>
      </c>
      <c r="I110" s="19" t="s">
        <v>89</v>
      </c>
      <c r="J110" s="19" t="s">
        <v>768</v>
      </c>
      <c r="K110" s="19" t="s">
        <v>750</v>
      </c>
      <c r="L110" s="19" t="s">
        <v>759</v>
      </c>
      <c r="M110" s="19" t="s">
        <v>734</v>
      </c>
      <c r="N110" s="19" t="s">
        <v>769</v>
      </c>
      <c r="O110" s="19" t="s">
        <v>190</v>
      </c>
      <c r="P110" s="19">
        <v>1</v>
      </c>
      <c r="Q110" s="19" t="s">
        <v>761</v>
      </c>
      <c r="R110" s="19">
        <v>58</v>
      </c>
      <c r="S110" s="19">
        <v>58</v>
      </c>
      <c r="T110" s="19"/>
      <c r="U110" s="19">
        <v>1</v>
      </c>
      <c r="V110" s="19">
        <v>58</v>
      </c>
      <c r="W110" s="19">
        <v>170</v>
      </c>
      <c r="X110" s="19"/>
      <c r="Y110" s="19">
        <v>52</v>
      </c>
      <c r="Z110" s="19">
        <v>155</v>
      </c>
      <c r="AA110" s="19" t="s">
        <v>762</v>
      </c>
      <c r="AB110" s="19" t="s">
        <v>763</v>
      </c>
      <c r="AC110" s="19" t="s">
        <v>127</v>
      </c>
      <c r="AD110" s="19" t="s">
        <v>128</v>
      </c>
      <c r="AE110" s="19" t="s">
        <v>734</v>
      </c>
      <c r="AF110" s="19" t="s">
        <v>745</v>
      </c>
      <c r="AG110" s="19" t="s">
        <v>764</v>
      </c>
      <c r="AH110" s="19" t="s">
        <v>765</v>
      </c>
      <c r="AI110" s="19"/>
    </row>
    <row r="111" s="3" customFormat="1" ht="73" customHeight="1" spans="1:35">
      <c r="A111" s="19">
        <v>5</v>
      </c>
      <c r="B111" s="19" t="s">
        <v>82</v>
      </c>
      <c r="C111" s="19" t="s">
        <v>185</v>
      </c>
      <c r="D111" s="19" t="s">
        <v>186</v>
      </c>
      <c r="E111" s="19" t="s">
        <v>734</v>
      </c>
      <c r="F111" s="19" t="s">
        <v>755</v>
      </c>
      <c r="G111" s="20" t="s">
        <v>770</v>
      </c>
      <c r="H111" s="19" t="s">
        <v>771</v>
      </c>
      <c r="I111" s="19" t="s">
        <v>89</v>
      </c>
      <c r="J111" s="19" t="s">
        <v>772</v>
      </c>
      <c r="K111" s="19" t="s">
        <v>750</v>
      </c>
      <c r="L111" s="19" t="s">
        <v>759</v>
      </c>
      <c r="M111" s="19" t="s">
        <v>734</v>
      </c>
      <c r="N111" s="19" t="s">
        <v>773</v>
      </c>
      <c r="O111" s="19" t="s">
        <v>308</v>
      </c>
      <c r="P111" s="19">
        <v>40</v>
      </c>
      <c r="Q111" s="19" t="s">
        <v>774</v>
      </c>
      <c r="R111" s="19">
        <v>36</v>
      </c>
      <c r="S111" s="19">
        <v>36</v>
      </c>
      <c r="T111" s="19"/>
      <c r="U111" s="19">
        <v>1</v>
      </c>
      <c r="V111" s="19">
        <v>26</v>
      </c>
      <c r="W111" s="19">
        <v>75</v>
      </c>
      <c r="X111" s="19"/>
      <c r="Y111" s="19">
        <v>21</v>
      </c>
      <c r="Z111" s="19">
        <v>60</v>
      </c>
      <c r="AA111" s="19" t="s">
        <v>775</v>
      </c>
      <c r="AB111" s="19" t="s">
        <v>744</v>
      </c>
      <c r="AC111" s="19" t="s">
        <v>98</v>
      </c>
      <c r="AD111" s="19" t="s">
        <v>99</v>
      </c>
      <c r="AE111" s="19" t="s">
        <v>734</v>
      </c>
      <c r="AF111" s="19" t="s">
        <v>745</v>
      </c>
      <c r="AG111" s="19" t="s">
        <v>764</v>
      </c>
      <c r="AH111" s="19" t="s">
        <v>765</v>
      </c>
      <c r="AI111" s="19"/>
    </row>
    <row r="112" s="3" customFormat="1" ht="73" customHeight="1" spans="1:35">
      <c r="A112" s="19">
        <v>6</v>
      </c>
      <c r="B112" s="20" t="s">
        <v>114</v>
      </c>
      <c r="C112" s="20" t="s">
        <v>115</v>
      </c>
      <c r="D112" s="20" t="s">
        <v>116</v>
      </c>
      <c r="E112" s="20" t="s">
        <v>734</v>
      </c>
      <c r="F112" s="19" t="s">
        <v>776</v>
      </c>
      <c r="G112" s="20" t="s">
        <v>777</v>
      </c>
      <c r="H112" s="20" t="s">
        <v>778</v>
      </c>
      <c r="I112" s="20" t="s">
        <v>89</v>
      </c>
      <c r="J112" s="20" t="s">
        <v>779</v>
      </c>
      <c r="K112" s="20">
        <v>2026.4</v>
      </c>
      <c r="L112" s="20">
        <v>2026.9</v>
      </c>
      <c r="M112" s="20" t="s">
        <v>734</v>
      </c>
      <c r="N112" s="20" t="s">
        <v>780</v>
      </c>
      <c r="O112" s="20" t="s">
        <v>123</v>
      </c>
      <c r="P112" s="20">
        <v>3.5</v>
      </c>
      <c r="Q112" s="20" t="s">
        <v>262</v>
      </c>
      <c r="R112" s="20">
        <v>140</v>
      </c>
      <c r="S112" s="20">
        <v>140</v>
      </c>
      <c r="T112" s="20"/>
      <c r="U112" s="20">
        <v>1</v>
      </c>
      <c r="V112" s="20">
        <v>100</v>
      </c>
      <c r="W112" s="20">
        <v>291</v>
      </c>
      <c r="X112" s="20">
        <v>1</v>
      </c>
      <c r="Y112" s="20">
        <v>75</v>
      </c>
      <c r="Z112" s="20">
        <v>209</v>
      </c>
      <c r="AA112" s="20" t="s">
        <v>781</v>
      </c>
      <c r="AB112" s="20" t="s">
        <v>763</v>
      </c>
      <c r="AC112" s="20" t="s">
        <v>127</v>
      </c>
      <c r="AD112" s="20" t="s">
        <v>128</v>
      </c>
      <c r="AE112" s="20" t="s">
        <v>734</v>
      </c>
      <c r="AF112" s="20" t="s">
        <v>745</v>
      </c>
      <c r="AG112" s="20" t="s">
        <v>782</v>
      </c>
      <c r="AH112" s="20" t="s">
        <v>783</v>
      </c>
      <c r="AI112" s="19"/>
    </row>
    <row r="113" s="3" customFormat="1" ht="73" customHeight="1" spans="1:35">
      <c r="A113" s="19">
        <v>7</v>
      </c>
      <c r="B113" s="19" t="s">
        <v>114</v>
      </c>
      <c r="C113" s="19" t="s">
        <v>115</v>
      </c>
      <c r="D113" s="19" t="s">
        <v>325</v>
      </c>
      <c r="E113" s="19" t="s">
        <v>734</v>
      </c>
      <c r="F113" s="19" t="s">
        <v>776</v>
      </c>
      <c r="G113" s="20" t="s">
        <v>784</v>
      </c>
      <c r="H113" s="19" t="s">
        <v>785</v>
      </c>
      <c r="I113" s="19" t="s">
        <v>89</v>
      </c>
      <c r="J113" s="19" t="s">
        <v>786</v>
      </c>
      <c r="K113" s="19" t="s">
        <v>739</v>
      </c>
      <c r="L113" s="19" t="s">
        <v>740</v>
      </c>
      <c r="M113" s="19" t="s">
        <v>734</v>
      </c>
      <c r="N113" s="19" t="s">
        <v>787</v>
      </c>
      <c r="O113" s="19" t="s">
        <v>190</v>
      </c>
      <c r="P113" s="19">
        <v>1</v>
      </c>
      <c r="Q113" s="19" t="s">
        <v>788</v>
      </c>
      <c r="R113" s="19">
        <v>35</v>
      </c>
      <c r="S113" s="19">
        <v>35</v>
      </c>
      <c r="T113" s="19"/>
      <c r="U113" s="19">
        <v>1</v>
      </c>
      <c r="V113" s="19">
        <v>6</v>
      </c>
      <c r="W113" s="19">
        <v>18</v>
      </c>
      <c r="X113" s="19">
        <v>1</v>
      </c>
      <c r="Y113" s="19">
        <v>4</v>
      </c>
      <c r="Z113" s="19">
        <v>11</v>
      </c>
      <c r="AA113" s="19" t="s">
        <v>762</v>
      </c>
      <c r="AB113" s="19" t="s">
        <v>763</v>
      </c>
      <c r="AC113" s="19" t="s">
        <v>127</v>
      </c>
      <c r="AD113" s="19" t="s">
        <v>128</v>
      </c>
      <c r="AE113" s="19" t="s">
        <v>734</v>
      </c>
      <c r="AF113" s="19" t="s">
        <v>745</v>
      </c>
      <c r="AG113" s="19" t="s">
        <v>782</v>
      </c>
      <c r="AH113" s="19" t="s">
        <v>783</v>
      </c>
      <c r="AI113" s="19"/>
    </row>
    <row r="114" s="3" customFormat="1" ht="73" customHeight="1" spans="1:35">
      <c r="A114" s="19">
        <v>8</v>
      </c>
      <c r="B114" s="19" t="s">
        <v>82</v>
      </c>
      <c r="C114" s="19" t="s">
        <v>83</v>
      </c>
      <c r="D114" s="19" t="s">
        <v>84</v>
      </c>
      <c r="E114" s="19" t="s">
        <v>734</v>
      </c>
      <c r="F114" s="19" t="s">
        <v>776</v>
      </c>
      <c r="G114" s="20" t="s">
        <v>789</v>
      </c>
      <c r="H114" s="19" t="s">
        <v>790</v>
      </c>
      <c r="I114" s="19" t="s">
        <v>89</v>
      </c>
      <c r="J114" s="19" t="s">
        <v>782</v>
      </c>
      <c r="K114" s="19">
        <v>2026.4</v>
      </c>
      <c r="L114" s="19">
        <v>2026.1</v>
      </c>
      <c r="M114" s="19" t="s">
        <v>734</v>
      </c>
      <c r="N114" s="19" t="s">
        <v>791</v>
      </c>
      <c r="O114" s="19" t="s">
        <v>108</v>
      </c>
      <c r="P114" s="19">
        <v>270</v>
      </c>
      <c r="Q114" s="19" t="s">
        <v>213</v>
      </c>
      <c r="R114" s="19">
        <v>8.1</v>
      </c>
      <c r="S114" s="19">
        <v>8.1</v>
      </c>
      <c r="T114" s="19"/>
      <c r="U114" s="19">
        <v>1</v>
      </c>
      <c r="V114" s="19">
        <v>126</v>
      </c>
      <c r="W114" s="19">
        <v>390</v>
      </c>
      <c r="X114" s="19">
        <v>1</v>
      </c>
      <c r="Y114" s="19">
        <v>71</v>
      </c>
      <c r="Z114" s="19">
        <v>227</v>
      </c>
      <c r="AA114" s="19" t="s">
        <v>792</v>
      </c>
      <c r="AB114" s="19" t="s">
        <v>754</v>
      </c>
      <c r="AC114" s="19" t="s">
        <v>98</v>
      </c>
      <c r="AD114" s="19" t="s">
        <v>99</v>
      </c>
      <c r="AE114" s="19" t="s">
        <v>734</v>
      </c>
      <c r="AF114" s="19" t="s">
        <v>745</v>
      </c>
      <c r="AG114" s="19" t="s">
        <v>782</v>
      </c>
      <c r="AH114" s="19" t="s">
        <v>783</v>
      </c>
      <c r="AI114" s="19"/>
    </row>
    <row r="115" s="3" customFormat="1" ht="73" customHeight="1" spans="1:35">
      <c r="A115" s="19">
        <v>9</v>
      </c>
      <c r="B115" s="19" t="s">
        <v>114</v>
      </c>
      <c r="C115" s="19" t="s">
        <v>115</v>
      </c>
      <c r="D115" s="19" t="s">
        <v>116</v>
      </c>
      <c r="E115" s="19" t="s">
        <v>734</v>
      </c>
      <c r="F115" s="19" t="s">
        <v>793</v>
      </c>
      <c r="G115" s="20" t="s">
        <v>794</v>
      </c>
      <c r="H115" s="19" t="s">
        <v>795</v>
      </c>
      <c r="I115" s="19" t="s">
        <v>89</v>
      </c>
      <c r="J115" s="19" t="s">
        <v>796</v>
      </c>
      <c r="K115" s="19">
        <v>2026.4</v>
      </c>
      <c r="L115" s="19">
        <v>2026.6</v>
      </c>
      <c r="M115" s="19" t="s">
        <v>734</v>
      </c>
      <c r="N115" s="19" t="s">
        <v>797</v>
      </c>
      <c r="O115" s="19" t="s">
        <v>123</v>
      </c>
      <c r="P115" s="19">
        <v>2.2</v>
      </c>
      <c r="Q115" s="19" t="s">
        <v>798</v>
      </c>
      <c r="R115" s="19">
        <v>95</v>
      </c>
      <c r="S115" s="19">
        <v>95</v>
      </c>
      <c r="T115" s="19"/>
      <c r="U115" s="19">
        <v>1</v>
      </c>
      <c r="V115" s="19">
        <v>35</v>
      </c>
      <c r="W115" s="19">
        <v>96</v>
      </c>
      <c r="X115" s="19">
        <v>1</v>
      </c>
      <c r="Y115" s="19">
        <v>28</v>
      </c>
      <c r="Z115" s="19">
        <v>72</v>
      </c>
      <c r="AA115" s="19" t="s">
        <v>781</v>
      </c>
      <c r="AB115" s="19" t="s">
        <v>763</v>
      </c>
      <c r="AC115" s="19" t="s">
        <v>127</v>
      </c>
      <c r="AD115" s="19" t="s">
        <v>128</v>
      </c>
      <c r="AE115" s="19" t="s">
        <v>734</v>
      </c>
      <c r="AF115" s="19" t="s">
        <v>745</v>
      </c>
      <c r="AG115" s="19" t="s">
        <v>799</v>
      </c>
      <c r="AH115" s="19" t="s">
        <v>800</v>
      </c>
      <c r="AI115" s="19"/>
    </row>
    <row r="116" s="3" customFormat="1" ht="73" customHeight="1" spans="1:35">
      <c r="A116" s="19">
        <v>10</v>
      </c>
      <c r="B116" s="19" t="s">
        <v>82</v>
      </c>
      <c r="C116" s="19" t="s">
        <v>185</v>
      </c>
      <c r="D116" s="19" t="s">
        <v>186</v>
      </c>
      <c r="E116" s="19" t="s">
        <v>734</v>
      </c>
      <c r="F116" s="20" t="s">
        <v>801</v>
      </c>
      <c r="G116" s="20" t="s">
        <v>802</v>
      </c>
      <c r="H116" s="19" t="s">
        <v>803</v>
      </c>
      <c r="I116" s="19" t="s">
        <v>89</v>
      </c>
      <c r="J116" s="19" t="s">
        <v>804</v>
      </c>
      <c r="K116" s="19">
        <v>2026.4</v>
      </c>
      <c r="L116" s="19">
        <v>2026.6</v>
      </c>
      <c r="M116" s="19" t="s">
        <v>734</v>
      </c>
      <c r="N116" s="19" t="s">
        <v>805</v>
      </c>
      <c r="O116" s="19" t="s">
        <v>308</v>
      </c>
      <c r="P116" s="19">
        <v>70</v>
      </c>
      <c r="Q116" s="19" t="s">
        <v>451</v>
      </c>
      <c r="R116" s="19">
        <v>56</v>
      </c>
      <c r="S116" s="19">
        <v>56</v>
      </c>
      <c r="T116" s="19"/>
      <c r="U116" s="19">
        <v>1</v>
      </c>
      <c r="V116" s="19">
        <v>150</v>
      </c>
      <c r="W116" s="19">
        <v>345</v>
      </c>
      <c r="X116" s="19">
        <v>1</v>
      </c>
      <c r="Y116" s="19">
        <v>135</v>
      </c>
      <c r="Z116" s="19">
        <v>297</v>
      </c>
      <c r="AA116" s="19" t="s">
        <v>806</v>
      </c>
      <c r="AB116" s="19" t="s">
        <v>744</v>
      </c>
      <c r="AC116" s="19" t="s">
        <v>98</v>
      </c>
      <c r="AD116" s="19" t="s">
        <v>99</v>
      </c>
      <c r="AE116" s="19" t="s">
        <v>734</v>
      </c>
      <c r="AF116" s="19" t="s">
        <v>745</v>
      </c>
      <c r="AG116" s="19" t="s">
        <v>807</v>
      </c>
      <c r="AH116" s="19" t="s">
        <v>808</v>
      </c>
      <c r="AI116" s="19"/>
    </row>
    <row r="117" s="3" customFormat="1" ht="73" customHeight="1" spans="1:35">
      <c r="A117" s="19">
        <v>11</v>
      </c>
      <c r="B117" s="20" t="s">
        <v>114</v>
      </c>
      <c r="C117" s="20" t="s">
        <v>115</v>
      </c>
      <c r="D117" s="20" t="s">
        <v>116</v>
      </c>
      <c r="E117" s="20" t="s">
        <v>734</v>
      </c>
      <c r="F117" s="20" t="s">
        <v>801</v>
      </c>
      <c r="G117" s="20" t="s">
        <v>809</v>
      </c>
      <c r="H117" s="20" t="s">
        <v>810</v>
      </c>
      <c r="I117" s="20" t="s">
        <v>89</v>
      </c>
      <c r="J117" s="20" t="s">
        <v>811</v>
      </c>
      <c r="K117" s="20">
        <v>2026.4</v>
      </c>
      <c r="L117" s="20">
        <v>2026.9</v>
      </c>
      <c r="M117" s="20" t="s">
        <v>734</v>
      </c>
      <c r="N117" s="20" t="s">
        <v>812</v>
      </c>
      <c r="O117" s="20" t="s">
        <v>123</v>
      </c>
      <c r="P117" s="20">
        <v>15</v>
      </c>
      <c r="Q117" s="20" t="s">
        <v>262</v>
      </c>
      <c r="R117" s="20">
        <v>600</v>
      </c>
      <c r="S117" s="20">
        <v>600</v>
      </c>
      <c r="T117" s="20"/>
      <c r="U117" s="20">
        <v>1</v>
      </c>
      <c r="V117" s="20">
        <v>312</v>
      </c>
      <c r="W117" s="20">
        <v>678</v>
      </c>
      <c r="X117" s="20">
        <v>1</v>
      </c>
      <c r="Y117" s="20">
        <v>269</v>
      </c>
      <c r="Z117" s="20">
        <v>594</v>
      </c>
      <c r="AA117" s="20" t="s">
        <v>781</v>
      </c>
      <c r="AB117" s="20" t="s">
        <v>763</v>
      </c>
      <c r="AC117" s="20" t="s">
        <v>127</v>
      </c>
      <c r="AD117" s="20" t="s">
        <v>128</v>
      </c>
      <c r="AE117" s="20" t="s">
        <v>734</v>
      </c>
      <c r="AF117" s="20" t="s">
        <v>745</v>
      </c>
      <c r="AG117" s="20" t="s">
        <v>807</v>
      </c>
      <c r="AH117" s="20" t="s">
        <v>808</v>
      </c>
      <c r="AI117" s="19"/>
    </row>
    <row r="118" s="3" customFormat="1" ht="73" customHeight="1" spans="1:35">
      <c r="A118" s="19">
        <v>12</v>
      </c>
      <c r="B118" s="19" t="s">
        <v>82</v>
      </c>
      <c r="C118" s="20" t="s">
        <v>83</v>
      </c>
      <c r="D118" s="20" t="s">
        <v>84</v>
      </c>
      <c r="E118" s="20" t="s">
        <v>734</v>
      </c>
      <c r="F118" s="20" t="s">
        <v>801</v>
      </c>
      <c r="G118" s="20" t="s">
        <v>813</v>
      </c>
      <c r="H118" s="20" t="s">
        <v>814</v>
      </c>
      <c r="I118" s="20" t="s">
        <v>89</v>
      </c>
      <c r="J118" s="20" t="s">
        <v>807</v>
      </c>
      <c r="K118" s="20">
        <v>2026.4</v>
      </c>
      <c r="L118" s="20">
        <v>2026.1</v>
      </c>
      <c r="M118" s="20" t="s">
        <v>734</v>
      </c>
      <c r="N118" s="20" t="s">
        <v>815</v>
      </c>
      <c r="O118" s="20" t="s">
        <v>108</v>
      </c>
      <c r="P118" s="20">
        <v>500</v>
      </c>
      <c r="Q118" s="20" t="s">
        <v>213</v>
      </c>
      <c r="R118" s="20">
        <v>15</v>
      </c>
      <c r="S118" s="20">
        <v>15</v>
      </c>
      <c r="T118" s="20"/>
      <c r="U118" s="20">
        <v>1</v>
      </c>
      <c r="V118" s="20">
        <v>623</v>
      </c>
      <c r="W118" s="20">
        <v>1968</v>
      </c>
      <c r="X118" s="20">
        <v>1</v>
      </c>
      <c r="Y118" s="20">
        <v>556</v>
      </c>
      <c r="Z118" s="20">
        <v>1796</v>
      </c>
      <c r="AA118" s="20" t="s">
        <v>816</v>
      </c>
      <c r="AB118" s="20" t="s">
        <v>754</v>
      </c>
      <c r="AC118" s="20" t="s">
        <v>98</v>
      </c>
      <c r="AD118" s="20" t="s">
        <v>99</v>
      </c>
      <c r="AE118" s="20" t="s">
        <v>734</v>
      </c>
      <c r="AF118" s="20" t="s">
        <v>745</v>
      </c>
      <c r="AG118" s="20" t="s">
        <v>807</v>
      </c>
      <c r="AH118" s="20" t="s">
        <v>808</v>
      </c>
      <c r="AI118" s="19"/>
    </row>
    <row r="119" s="3" customFormat="1" ht="73" customHeight="1" spans="1:35">
      <c r="A119" s="19">
        <v>13</v>
      </c>
      <c r="B119" s="19" t="s">
        <v>82</v>
      </c>
      <c r="C119" s="20" t="s">
        <v>83</v>
      </c>
      <c r="D119" s="20" t="s">
        <v>84</v>
      </c>
      <c r="E119" s="20" t="s">
        <v>734</v>
      </c>
      <c r="F119" s="20" t="s">
        <v>817</v>
      </c>
      <c r="G119" s="20" t="s">
        <v>818</v>
      </c>
      <c r="H119" s="20" t="s">
        <v>819</v>
      </c>
      <c r="I119" s="20" t="s">
        <v>89</v>
      </c>
      <c r="J119" s="20" t="s">
        <v>820</v>
      </c>
      <c r="K119" s="20" t="s">
        <v>245</v>
      </c>
      <c r="L119" s="20" t="s">
        <v>106</v>
      </c>
      <c r="M119" s="20" t="s">
        <v>734</v>
      </c>
      <c r="N119" s="20" t="s">
        <v>815</v>
      </c>
      <c r="O119" s="20" t="s">
        <v>108</v>
      </c>
      <c r="P119" s="20">
        <v>500</v>
      </c>
      <c r="Q119" s="20" t="s">
        <v>213</v>
      </c>
      <c r="R119" s="20">
        <v>15</v>
      </c>
      <c r="S119" s="20">
        <v>15</v>
      </c>
      <c r="T119" s="20"/>
      <c r="U119" s="20">
        <v>1</v>
      </c>
      <c r="V119" s="20">
        <v>139</v>
      </c>
      <c r="W119" s="20">
        <v>332</v>
      </c>
      <c r="X119" s="20">
        <v>1</v>
      </c>
      <c r="Y119" s="20">
        <v>110</v>
      </c>
      <c r="Z119" s="20">
        <v>257</v>
      </c>
      <c r="AA119" s="20" t="s">
        <v>816</v>
      </c>
      <c r="AB119" s="20" t="s">
        <v>754</v>
      </c>
      <c r="AC119" s="20" t="s">
        <v>98</v>
      </c>
      <c r="AD119" s="20" t="s">
        <v>99</v>
      </c>
      <c r="AE119" s="20" t="s">
        <v>734</v>
      </c>
      <c r="AF119" s="20" t="s">
        <v>745</v>
      </c>
      <c r="AG119" s="20" t="s">
        <v>820</v>
      </c>
      <c r="AH119" s="20" t="s">
        <v>821</v>
      </c>
      <c r="AI119" s="19"/>
    </row>
    <row r="120" s="3" customFormat="1" ht="73" customHeight="1" spans="1:35">
      <c r="A120" s="19">
        <v>14</v>
      </c>
      <c r="B120" s="20" t="s">
        <v>114</v>
      </c>
      <c r="C120" s="20" t="s">
        <v>115</v>
      </c>
      <c r="D120" s="20" t="s">
        <v>116</v>
      </c>
      <c r="E120" s="20" t="s">
        <v>734</v>
      </c>
      <c r="F120" s="20" t="s">
        <v>817</v>
      </c>
      <c r="G120" s="20" t="s">
        <v>822</v>
      </c>
      <c r="H120" s="20" t="s">
        <v>823</v>
      </c>
      <c r="I120" s="20" t="s">
        <v>89</v>
      </c>
      <c r="J120" s="20" t="s">
        <v>824</v>
      </c>
      <c r="K120" s="20" t="s">
        <v>245</v>
      </c>
      <c r="L120" s="20" t="s">
        <v>532</v>
      </c>
      <c r="M120" s="20" t="s">
        <v>734</v>
      </c>
      <c r="N120" s="20" t="s">
        <v>825</v>
      </c>
      <c r="O120" s="20" t="s">
        <v>123</v>
      </c>
      <c r="P120" s="20">
        <v>3.5</v>
      </c>
      <c r="Q120" s="20" t="s">
        <v>262</v>
      </c>
      <c r="R120" s="20">
        <v>140</v>
      </c>
      <c r="S120" s="20">
        <v>140</v>
      </c>
      <c r="T120" s="20"/>
      <c r="U120" s="20">
        <v>1</v>
      </c>
      <c r="V120" s="20">
        <v>21</v>
      </c>
      <c r="W120" s="20">
        <v>63</v>
      </c>
      <c r="X120" s="20">
        <v>1</v>
      </c>
      <c r="Y120" s="20">
        <v>18</v>
      </c>
      <c r="Z120" s="20">
        <v>50</v>
      </c>
      <c r="AA120" s="20" t="s">
        <v>781</v>
      </c>
      <c r="AB120" s="20" t="s">
        <v>763</v>
      </c>
      <c r="AC120" s="20" t="s">
        <v>127</v>
      </c>
      <c r="AD120" s="20" t="s">
        <v>128</v>
      </c>
      <c r="AE120" s="20" t="s">
        <v>734</v>
      </c>
      <c r="AF120" s="20" t="s">
        <v>745</v>
      </c>
      <c r="AG120" s="20" t="s">
        <v>820</v>
      </c>
      <c r="AH120" s="20" t="s">
        <v>821</v>
      </c>
      <c r="AI120" s="19"/>
    </row>
    <row r="121" s="3" customFormat="1" ht="73" customHeight="1" spans="1:35">
      <c r="A121" s="19">
        <v>15</v>
      </c>
      <c r="B121" s="20" t="s">
        <v>114</v>
      </c>
      <c r="C121" s="20" t="s">
        <v>115</v>
      </c>
      <c r="D121" s="20" t="s">
        <v>325</v>
      </c>
      <c r="E121" s="20" t="s">
        <v>734</v>
      </c>
      <c r="F121" s="20" t="s">
        <v>817</v>
      </c>
      <c r="G121" s="20" t="s">
        <v>826</v>
      </c>
      <c r="H121" s="20" t="s">
        <v>827</v>
      </c>
      <c r="I121" s="20" t="s">
        <v>89</v>
      </c>
      <c r="J121" s="20" t="s">
        <v>828</v>
      </c>
      <c r="K121" s="20" t="s">
        <v>245</v>
      </c>
      <c r="L121" s="20" t="s">
        <v>829</v>
      </c>
      <c r="M121" s="20" t="s">
        <v>734</v>
      </c>
      <c r="N121" s="20" t="s">
        <v>830</v>
      </c>
      <c r="O121" s="20" t="s">
        <v>190</v>
      </c>
      <c r="P121" s="20">
        <v>1</v>
      </c>
      <c r="Q121" s="20" t="s">
        <v>788</v>
      </c>
      <c r="R121" s="20">
        <v>35</v>
      </c>
      <c r="S121" s="20">
        <v>35</v>
      </c>
      <c r="T121" s="20"/>
      <c r="U121" s="20">
        <v>1</v>
      </c>
      <c r="V121" s="20">
        <v>68</v>
      </c>
      <c r="W121" s="20">
        <v>212</v>
      </c>
      <c r="X121" s="20">
        <v>1</v>
      </c>
      <c r="Y121" s="20">
        <v>25</v>
      </c>
      <c r="Z121" s="20">
        <v>75</v>
      </c>
      <c r="AA121" s="20" t="s">
        <v>762</v>
      </c>
      <c r="AB121" s="20" t="s">
        <v>763</v>
      </c>
      <c r="AC121" s="20" t="s">
        <v>127</v>
      </c>
      <c r="AD121" s="20" t="s">
        <v>128</v>
      </c>
      <c r="AE121" s="20" t="s">
        <v>734</v>
      </c>
      <c r="AF121" s="20" t="s">
        <v>745</v>
      </c>
      <c r="AG121" s="20" t="s">
        <v>820</v>
      </c>
      <c r="AH121" s="20" t="s">
        <v>821</v>
      </c>
      <c r="AI121" s="19"/>
    </row>
    <row r="122" s="3" customFormat="1" ht="73" customHeight="1" spans="1:35">
      <c r="A122" s="19">
        <v>16</v>
      </c>
      <c r="B122" s="19" t="s">
        <v>82</v>
      </c>
      <c r="C122" s="20" t="s">
        <v>83</v>
      </c>
      <c r="D122" s="20" t="s">
        <v>84</v>
      </c>
      <c r="E122" s="20" t="s">
        <v>734</v>
      </c>
      <c r="F122" s="19" t="s">
        <v>793</v>
      </c>
      <c r="G122" s="20" t="s">
        <v>831</v>
      </c>
      <c r="H122" s="20" t="s">
        <v>832</v>
      </c>
      <c r="I122" s="20" t="s">
        <v>360</v>
      </c>
      <c r="J122" s="20" t="s">
        <v>799</v>
      </c>
      <c r="K122" s="20" t="s">
        <v>829</v>
      </c>
      <c r="L122" s="20" t="s">
        <v>532</v>
      </c>
      <c r="M122" s="20" t="s">
        <v>734</v>
      </c>
      <c r="N122" s="20" t="s">
        <v>833</v>
      </c>
      <c r="O122" s="20" t="s">
        <v>108</v>
      </c>
      <c r="P122" s="20">
        <v>2500</v>
      </c>
      <c r="Q122" s="20" t="s">
        <v>676</v>
      </c>
      <c r="R122" s="20">
        <v>50</v>
      </c>
      <c r="S122" s="20">
        <v>50</v>
      </c>
      <c r="T122" s="20"/>
      <c r="U122" s="20">
        <v>1</v>
      </c>
      <c r="V122" s="20">
        <v>61</v>
      </c>
      <c r="W122" s="20">
        <v>190</v>
      </c>
      <c r="X122" s="20">
        <v>1</v>
      </c>
      <c r="Y122" s="20">
        <v>58</v>
      </c>
      <c r="Z122" s="20">
        <v>175</v>
      </c>
      <c r="AA122" s="20" t="s">
        <v>365</v>
      </c>
      <c r="AB122" s="20" t="s">
        <v>366</v>
      </c>
      <c r="AC122" s="20" t="s">
        <v>98</v>
      </c>
      <c r="AD122" s="20" t="s">
        <v>99</v>
      </c>
      <c r="AE122" s="20" t="s">
        <v>734</v>
      </c>
      <c r="AF122" s="20" t="s">
        <v>745</v>
      </c>
      <c r="AG122" s="20" t="s">
        <v>799</v>
      </c>
      <c r="AH122" s="20" t="s">
        <v>800</v>
      </c>
      <c r="AI122" s="20"/>
    </row>
    <row r="123" s="3" customFormat="1" ht="73" customHeight="1" spans="1:35">
      <c r="A123" s="19">
        <v>17</v>
      </c>
      <c r="B123" s="19" t="s">
        <v>82</v>
      </c>
      <c r="C123" s="20" t="s">
        <v>83</v>
      </c>
      <c r="D123" s="20" t="s">
        <v>84</v>
      </c>
      <c r="E123" s="20" t="s">
        <v>734</v>
      </c>
      <c r="F123" s="20" t="s">
        <v>801</v>
      </c>
      <c r="G123" s="20" t="s">
        <v>834</v>
      </c>
      <c r="H123" s="20" t="s">
        <v>835</v>
      </c>
      <c r="I123" s="20" t="s">
        <v>360</v>
      </c>
      <c r="J123" s="20" t="s">
        <v>807</v>
      </c>
      <c r="K123" s="20" t="s">
        <v>829</v>
      </c>
      <c r="L123" s="20" t="s">
        <v>532</v>
      </c>
      <c r="M123" s="20" t="s">
        <v>734</v>
      </c>
      <c r="N123" s="20" t="s">
        <v>836</v>
      </c>
      <c r="O123" s="20" t="s">
        <v>108</v>
      </c>
      <c r="P123" s="20">
        <v>3500</v>
      </c>
      <c r="Q123" s="20" t="s">
        <v>676</v>
      </c>
      <c r="R123" s="20">
        <v>70</v>
      </c>
      <c r="S123" s="20">
        <v>70</v>
      </c>
      <c r="T123" s="20"/>
      <c r="U123" s="20">
        <v>1</v>
      </c>
      <c r="V123" s="20">
        <v>56</v>
      </c>
      <c r="W123" s="20">
        <v>166</v>
      </c>
      <c r="X123" s="20">
        <v>1</v>
      </c>
      <c r="Y123" s="20">
        <v>51</v>
      </c>
      <c r="Z123" s="20">
        <v>154</v>
      </c>
      <c r="AA123" s="20" t="s">
        <v>365</v>
      </c>
      <c r="AB123" s="20" t="s">
        <v>366</v>
      </c>
      <c r="AC123" s="20" t="s">
        <v>98</v>
      </c>
      <c r="AD123" s="20" t="s">
        <v>99</v>
      </c>
      <c r="AE123" s="20" t="s">
        <v>734</v>
      </c>
      <c r="AF123" s="20" t="s">
        <v>745</v>
      </c>
      <c r="AG123" s="20" t="s">
        <v>807</v>
      </c>
      <c r="AH123" s="20" t="s">
        <v>808</v>
      </c>
      <c r="AI123" s="20"/>
    </row>
    <row r="124" s="3" customFormat="1" ht="73" customHeight="1" spans="1:35">
      <c r="A124" s="19">
        <v>18</v>
      </c>
      <c r="B124" s="19" t="s">
        <v>82</v>
      </c>
      <c r="C124" s="19" t="s">
        <v>83</v>
      </c>
      <c r="D124" s="19" t="s">
        <v>84</v>
      </c>
      <c r="E124" s="19" t="s">
        <v>734</v>
      </c>
      <c r="F124" s="19" t="s">
        <v>735</v>
      </c>
      <c r="G124" s="20" t="s">
        <v>837</v>
      </c>
      <c r="H124" s="19" t="s">
        <v>838</v>
      </c>
      <c r="I124" s="19" t="s">
        <v>360</v>
      </c>
      <c r="J124" s="19" t="s">
        <v>746</v>
      </c>
      <c r="K124" s="19" t="s">
        <v>829</v>
      </c>
      <c r="L124" s="19" t="s">
        <v>532</v>
      </c>
      <c r="M124" s="19" t="s">
        <v>734</v>
      </c>
      <c r="N124" s="19" t="s">
        <v>839</v>
      </c>
      <c r="O124" s="19" t="s">
        <v>108</v>
      </c>
      <c r="P124" s="19">
        <v>1880</v>
      </c>
      <c r="Q124" s="19" t="s">
        <v>676</v>
      </c>
      <c r="R124" s="19">
        <v>37.6</v>
      </c>
      <c r="S124" s="19">
        <v>37.6</v>
      </c>
      <c r="T124" s="19"/>
      <c r="U124" s="19">
        <v>1</v>
      </c>
      <c r="V124" s="19">
        <v>47</v>
      </c>
      <c r="W124" s="19">
        <v>139</v>
      </c>
      <c r="X124" s="19">
        <v>1</v>
      </c>
      <c r="Y124" s="19">
        <v>41</v>
      </c>
      <c r="Z124" s="19">
        <v>122</v>
      </c>
      <c r="AA124" s="19" t="s">
        <v>365</v>
      </c>
      <c r="AB124" s="19" t="s">
        <v>366</v>
      </c>
      <c r="AC124" s="19" t="s">
        <v>98</v>
      </c>
      <c r="AD124" s="19" t="s">
        <v>99</v>
      </c>
      <c r="AE124" s="19" t="s">
        <v>734</v>
      </c>
      <c r="AF124" s="19" t="s">
        <v>745</v>
      </c>
      <c r="AG124" s="19" t="s">
        <v>746</v>
      </c>
      <c r="AH124" s="19" t="s">
        <v>747</v>
      </c>
      <c r="AI124" s="19"/>
    </row>
    <row r="125" s="3" customFormat="1" ht="73" customHeight="1" spans="1:35">
      <c r="A125" s="19">
        <v>19</v>
      </c>
      <c r="B125" s="19" t="s">
        <v>82</v>
      </c>
      <c r="C125" s="19" t="s">
        <v>83</v>
      </c>
      <c r="D125" s="19" t="s">
        <v>84</v>
      </c>
      <c r="E125" s="19" t="s">
        <v>734</v>
      </c>
      <c r="F125" s="19" t="s">
        <v>776</v>
      </c>
      <c r="G125" s="20" t="s">
        <v>840</v>
      </c>
      <c r="H125" s="19" t="s">
        <v>841</v>
      </c>
      <c r="I125" s="19" t="s">
        <v>360</v>
      </c>
      <c r="J125" s="19" t="s">
        <v>782</v>
      </c>
      <c r="K125" s="19" t="s">
        <v>829</v>
      </c>
      <c r="L125" s="19" t="s">
        <v>532</v>
      </c>
      <c r="M125" s="19" t="s">
        <v>734</v>
      </c>
      <c r="N125" s="19" t="s">
        <v>842</v>
      </c>
      <c r="O125" s="19" t="s">
        <v>108</v>
      </c>
      <c r="P125" s="19">
        <v>4500</v>
      </c>
      <c r="Q125" s="19" t="s">
        <v>676</v>
      </c>
      <c r="R125" s="19">
        <v>90</v>
      </c>
      <c r="S125" s="19">
        <v>90</v>
      </c>
      <c r="T125" s="19"/>
      <c r="U125" s="19">
        <v>1</v>
      </c>
      <c r="V125" s="19">
        <v>78</v>
      </c>
      <c r="W125" s="19">
        <v>233</v>
      </c>
      <c r="X125" s="19">
        <v>1</v>
      </c>
      <c r="Y125" s="19">
        <v>71</v>
      </c>
      <c r="Z125" s="19">
        <v>211</v>
      </c>
      <c r="AA125" s="19" t="s">
        <v>365</v>
      </c>
      <c r="AB125" s="19" t="s">
        <v>366</v>
      </c>
      <c r="AC125" s="19" t="s">
        <v>98</v>
      </c>
      <c r="AD125" s="19" t="s">
        <v>99</v>
      </c>
      <c r="AE125" s="19" t="s">
        <v>734</v>
      </c>
      <c r="AF125" s="19" t="s">
        <v>745</v>
      </c>
      <c r="AG125" s="19" t="s">
        <v>782</v>
      </c>
      <c r="AH125" s="19" t="s">
        <v>783</v>
      </c>
      <c r="AI125" s="19"/>
    </row>
    <row r="126" s="3" customFormat="1" ht="73" customHeight="1" spans="1:35">
      <c r="A126" s="19">
        <v>20</v>
      </c>
      <c r="B126" s="19" t="s">
        <v>82</v>
      </c>
      <c r="C126" s="19" t="s">
        <v>83</v>
      </c>
      <c r="D126" s="19" t="s">
        <v>84</v>
      </c>
      <c r="E126" s="19" t="s">
        <v>734</v>
      </c>
      <c r="F126" s="19" t="s">
        <v>755</v>
      </c>
      <c r="G126" s="20" t="s">
        <v>843</v>
      </c>
      <c r="H126" s="19" t="s">
        <v>844</v>
      </c>
      <c r="I126" s="19" t="s">
        <v>360</v>
      </c>
      <c r="J126" s="19" t="s">
        <v>764</v>
      </c>
      <c r="K126" s="19" t="s">
        <v>829</v>
      </c>
      <c r="L126" s="19" t="s">
        <v>532</v>
      </c>
      <c r="M126" s="19" t="s">
        <v>734</v>
      </c>
      <c r="N126" s="19" t="s">
        <v>845</v>
      </c>
      <c r="O126" s="19" t="s">
        <v>108</v>
      </c>
      <c r="P126" s="19">
        <v>2500</v>
      </c>
      <c r="Q126" s="19" t="s">
        <v>676</v>
      </c>
      <c r="R126" s="19">
        <v>50</v>
      </c>
      <c r="S126" s="19">
        <v>50</v>
      </c>
      <c r="T126" s="19"/>
      <c r="U126" s="19">
        <v>1</v>
      </c>
      <c r="V126" s="19">
        <v>60</v>
      </c>
      <c r="W126" s="19">
        <v>179</v>
      </c>
      <c r="X126" s="19"/>
      <c r="Y126" s="19">
        <v>51</v>
      </c>
      <c r="Z126" s="19">
        <v>153</v>
      </c>
      <c r="AA126" s="19" t="s">
        <v>365</v>
      </c>
      <c r="AB126" s="19" t="s">
        <v>366</v>
      </c>
      <c r="AC126" s="19" t="s">
        <v>98</v>
      </c>
      <c r="AD126" s="19" t="s">
        <v>99</v>
      </c>
      <c r="AE126" s="19" t="s">
        <v>734</v>
      </c>
      <c r="AF126" s="19" t="s">
        <v>745</v>
      </c>
      <c r="AG126" s="19" t="s">
        <v>764</v>
      </c>
      <c r="AH126" s="19" t="s">
        <v>765</v>
      </c>
      <c r="AI126" s="19"/>
    </row>
    <row r="127" s="3" customFormat="1" ht="73" customHeight="1" spans="1:35">
      <c r="A127" s="19">
        <v>21</v>
      </c>
      <c r="B127" s="19" t="s">
        <v>82</v>
      </c>
      <c r="C127" s="19" t="s">
        <v>83</v>
      </c>
      <c r="D127" s="19" t="s">
        <v>84</v>
      </c>
      <c r="E127" s="19" t="s">
        <v>734</v>
      </c>
      <c r="F127" s="20" t="s">
        <v>817</v>
      </c>
      <c r="G127" s="20" t="s">
        <v>846</v>
      </c>
      <c r="H127" s="19" t="s">
        <v>847</v>
      </c>
      <c r="I127" s="19" t="s">
        <v>360</v>
      </c>
      <c r="J127" s="19" t="s">
        <v>848</v>
      </c>
      <c r="K127" s="19" t="s">
        <v>829</v>
      </c>
      <c r="L127" s="19" t="s">
        <v>532</v>
      </c>
      <c r="M127" s="19" t="s">
        <v>734</v>
      </c>
      <c r="N127" s="19" t="s">
        <v>533</v>
      </c>
      <c r="O127" s="19" t="s">
        <v>108</v>
      </c>
      <c r="P127" s="19">
        <v>2000</v>
      </c>
      <c r="Q127" s="19" t="s">
        <v>676</v>
      </c>
      <c r="R127" s="19">
        <v>40</v>
      </c>
      <c r="S127" s="19">
        <v>40</v>
      </c>
      <c r="T127" s="19"/>
      <c r="U127" s="19">
        <v>1</v>
      </c>
      <c r="V127" s="19">
        <v>48</v>
      </c>
      <c r="W127" s="19">
        <v>142</v>
      </c>
      <c r="X127" s="19">
        <v>1</v>
      </c>
      <c r="Y127" s="19">
        <v>45</v>
      </c>
      <c r="Z127" s="19">
        <v>133</v>
      </c>
      <c r="AA127" s="19" t="s">
        <v>365</v>
      </c>
      <c r="AB127" s="19" t="s">
        <v>366</v>
      </c>
      <c r="AC127" s="19" t="s">
        <v>98</v>
      </c>
      <c r="AD127" s="19" t="s">
        <v>99</v>
      </c>
      <c r="AE127" s="19" t="s">
        <v>734</v>
      </c>
      <c r="AF127" s="19" t="s">
        <v>745</v>
      </c>
      <c r="AG127" s="19" t="s">
        <v>820</v>
      </c>
      <c r="AH127" s="19" t="s">
        <v>821</v>
      </c>
      <c r="AI127" s="19"/>
    </row>
    <row r="128" s="3" customFormat="1" ht="73" customHeight="1" spans="1:35">
      <c r="A128" s="19">
        <v>22</v>
      </c>
      <c r="B128" s="19" t="s">
        <v>82</v>
      </c>
      <c r="C128" s="19" t="s">
        <v>83</v>
      </c>
      <c r="D128" s="19" t="s">
        <v>84</v>
      </c>
      <c r="E128" s="19" t="s">
        <v>734</v>
      </c>
      <c r="F128" s="19" t="s">
        <v>735</v>
      </c>
      <c r="G128" s="20" t="s">
        <v>849</v>
      </c>
      <c r="H128" s="19" t="s">
        <v>850</v>
      </c>
      <c r="I128" s="19" t="s">
        <v>360</v>
      </c>
      <c r="J128" s="19" t="s">
        <v>746</v>
      </c>
      <c r="K128" s="19" t="s">
        <v>829</v>
      </c>
      <c r="L128" s="19" t="s">
        <v>532</v>
      </c>
      <c r="M128" s="19" t="s">
        <v>734</v>
      </c>
      <c r="N128" s="19" t="s">
        <v>851</v>
      </c>
      <c r="O128" s="19" t="s">
        <v>108</v>
      </c>
      <c r="P128" s="19">
        <v>200</v>
      </c>
      <c r="Q128" s="19" t="s">
        <v>676</v>
      </c>
      <c r="R128" s="19">
        <v>4</v>
      </c>
      <c r="S128" s="19">
        <v>4</v>
      </c>
      <c r="T128" s="19"/>
      <c r="U128" s="19">
        <v>1</v>
      </c>
      <c r="V128" s="19">
        <v>5</v>
      </c>
      <c r="W128" s="19">
        <v>21</v>
      </c>
      <c r="X128" s="19">
        <v>1</v>
      </c>
      <c r="Y128" s="19">
        <v>5</v>
      </c>
      <c r="Z128" s="19">
        <v>21</v>
      </c>
      <c r="AA128" s="19" t="s">
        <v>365</v>
      </c>
      <c r="AB128" s="19" t="s">
        <v>366</v>
      </c>
      <c r="AC128" s="19" t="s">
        <v>98</v>
      </c>
      <c r="AD128" s="19" t="s">
        <v>99</v>
      </c>
      <c r="AE128" s="19" t="s">
        <v>734</v>
      </c>
      <c r="AF128" s="19" t="s">
        <v>745</v>
      </c>
      <c r="AG128" s="19" t="s">
        <v>746</v>
      </c>
      <c r="AH128" s="19" t="s">
        <v>747</v>
      </c>
      <c r="AI128" s="19"/>
    </row>
    <row r="129" s="3" customFormat="1" ht="73" customHeight="1" spans="1:35">
      <c r="A129" s="19">
        <v>23</v>
      </c>
      <c r="B129" s="19" t="s">
        <v>82</v>
      </c>
      <c r="C129" s="19" t="s">
        <v>83</v>
      </c>
      <c r="D129" s="19" t="s">
        <v>84</v>
      </c>
      <c r="E129" s="19" t="s">
        <v>734</v>
      </c>
      <c r="F129" s="20" t="s">
        <v>817</v>
      </c>
      <c r="G129" s="20" t="s">
        <v>852</v>
      </c>
      <c r="H129" s="19" t="s">
        <v>853</v>
      </c>
      <c r="I129" s="19" t="s">
        <v>360</v>
      </c>
      <c r="J129" s="19" t="s">
        <v>820</v>
      </c>
      <c r="K129" s="19" t="s">
        <v>829</v>
      </c>
      <c r="L129" s="19" t="s">
        <v>532</v>
      </c>
      <c r="M129" s="19" t="s">
        <v>734</v>
      </c>
      <c r="N129" s="19" t="s">
        <v>851</v>
      </c>
      <c r="O129" s="19" t="s">
        <v>108</v>
      </c>
      <c r="P129" s="19">
        <v>200</v>
      </c>
      <c r="Q129" s="19" t="s">
        <v>676</v>
      </c>
      <c r="R129" s="19">
        <v>4</v>
      </c>
      <c r="S129" s="19">
        <v>4</v>
      </c>
      <c r="T129" s="19"/>
      <c r="U129" s="19">
        <v>1</v>
      </c>
      <c r="V129" s="19">
        <v>3</v>
      </c>
      <c r="W129" s="19">
        <v>5</v>
      </c>
      <c r="X129" s="19">
        <v>1</v>
      </c>
      <c r="Y129" s="19">
        <v>3</v>
      </c>
      <c r="Z129" s="19">
        <v>5</v>
      </c>
      <c r="AA129" s="19" t="s">
        <v>365</v>
      </c>
      <c r="AB129" s="19" t="s">
        <v>366</v>
      </c>
      <c r="AC129" s="19" t="s">
        <v>98</v>
      </c>
      <c r="AD129" s="19" t="s">
        <v>99</v>
      </c>
      <c r="AE129" s="19" t="s">
        <v>734</v>
      </c>
      <c r="AF129" s="19" t="s">
        <v>745</v>
      </c>
      <c r="AG129" s="19" t="s">
        <v>820</v>
      </c>
      <c r="AH129" s="19" t="s">
        <v>821</v>
      </c>
      <c r="AI129" s="19"/>
    </row>
    <row r="130" s="3" customFormat="1" ht="73" customHeight="1" spans="1:35">
      <c r="A130" s="19">
        <v>24</v>
      </c>
      <c r="B130" s="19" t="s">
        <v>82</v>
      </c>
      <c r="C130" s="19" t="s">
        <v>83</v>
      </c>
      <c r="D130" s="19" t="s">
        <v>84</v>
      </c>
      <c r="E130" s="19" t="s">
        <v>854</v>
      </c>
      <c r="F130" s="20" t="s">
        <v>855</v>
      </c>
      <c r="G130" s="20"/>
      <c r="H130" s="19" t="s">
        <v>856</v>
      </c>
      <c r="I130" s="19" t="s">
        <v>89</v>
      </c>
      <c r="J130" s="19" t="s">
        <v>857</v>
      </c>
      <c r="K130" s="19" t="s">
        <v>245</v>
      </c>
      <c r="L130" s="19" t="s">
        <v>246</v>
      </c>
      <c r="M130" s="19" t="s">
        <v>734</v>
      </c>
      <c r="N130" s="19" t="s">
        <v>858</v>
      </c>
      <c r="O130" s="19" t="s">
        <v>108</v>
      </c>
      <c r="P130" s="19">
        <v>10050</v>
      </c>
      <c r="Q130" s="19" t="s">
        <v>248</v>
      </c>
      <c r="R130" s="19">
        <v>140.7</v>
      </c>
      <c r="S130" s="19">
        <v>140.7</v>
      </c>
      <c r="T130" s="19">
        <v>0</v>
      </c>
      <c r="U130" s="19">
        <v>6</v>
      </c>
      <c r="V130" s="19">
        <v>1150</v>
      </c>
      <c r="W130" s="19">
        <v>3425</v>
      </c>
      <c r="X130" s="19">
        <v>5</v>
      </c>
      <c r="Y130" s="19">
        <v>923</v>
      </c>
      <c r="Z130" s="19">
        <v>2654</v>
      </c>
      <c r="AA130" s="19" t="s">
        <v>859</v>
      </c>
      <c r="AB130" s="19" t="s">
        <v>860</v>
      </c>
      <c r="AC130" s="19" t="s">
        <v>98</v>
      </c>
      <c r="AD130" s="19" t="s">
        <v>99</v>
      </c>
      <c r="AE130" s="19" t="s">
        <v>734</v>
      </c>
      <c r="AF130" s="19" t="s">
        <v>745</v>
      </c>
      <c r="AG130" s="19" t="s">
        <v>734</v>
      </c>
      <c r="AH130" s="19" t="s">
        <v>745</v>
      </c>
      <c r="AI130" s="29"/>
    </row>
    <row r="131" s="4" customFormat="1" ht="32" customHeight="1" spans="1:35">
      <c r="A131" s="19" t="s">
        <v>254</v>
      </c>
      <c r="B131" s="19">
        <v>24</v>
      </c>
      <c r="C131" s="19"/>
      <c r="D131" s="19"/>
      <c r="E131" s="19"/>
      <c r="F131" s="19"/>
      <c r="G131" s="19"/>
      <c r="H131" s="19"/>
      <c r="I131" s="19"/>
      <c r="J131" s="19"/>
      <c r="K131" s="19"/>
      <c r="L131" s="19"/>
      <c r="M131" s="19"/>
      <c r="N131" s="19"/>
      <c r="O131" s="19"/>
      <c r="P131" s="19"/>
      <c r="Q131" s="19"/>
      <c r="R131" s="19">
        <f>SUM(R107:R130)</f>
        <v>1836.4</v>
      </c>
      <c r="S131" s="19">
        <f>SUM(S107:S130)</f>
        <v>1836.4</v>
      </c>
      <c r="T131" s="19">
        <f>SUM(T107:T130)</f>
        <v>0</v>
      </c>
      <c r="U131" s="19">
        <v>6</v>
      </c>
      <c r="V131" s="19">
        <f>SUM(V107:V130)</f>
        <v>3683</v>
      </c>
      <c r="W131" s="19">
        <f>SUM(W107:W130)</f>
        <v>10684</v>
      </c>
      <c r="X131" s="19">
        <v>5</v>
      </c>
      <c r="Y131" s="19">
        <f>SUM(Y107:Y130)</f>
        <v>2893</v>
      </c>
      <c r="Z131" s="19">
        <f>SUM(Z107:Z130)</f>
        <v>8307</v>
      </c>
      <c r="AA131" s="19"/>
      <c r="AB131" s="19"/>
      <c r="AC131" s="19"/>
      <c r="AD131" s="19"/>
      <c r="AE131" s="19"/>
      <c r="AF131" s="19"/>
      <c r="AG131" s="19"/>
      <c r="AH131" s="19"/>
      <c r="AI131" s="19"/>
    </row>
    <row r="132" s="3" customFormat="1" ht="90" customHeight="1" spans="1:35">
      <c r="A132" s="19">
        <v>1</v>
      </c>
      <c r="B132" s="20" t="s">
        <v>114</v>
      </c>
      <c r="C132" s="20" t="s">
        <v>115</v>
      </c>
      <c r="D132" s="20" t="s">
        <v>325</v>
      </c>
      <c r="E132" s="20" t="s">
        <v>861</v>
      </c>
      <c r="F132" s="20" t="s">
        <v>862</v>
      </c>
      <c r="G132" s="20" t="s">
        <v>863</v>
      </c>
      <c r="H132" s="20" t="s">
        <v>864</v>
      </c>
      <c r="I132" s="20" t="s">
        <v>89</v>
      </c>
      <c r="J132" s="20" t="s">
        <v>865</v>
      </c>
      <c r="K132" s="20" t="s">
        <v>105</v>
      </c>
      <c r="L132" s="20" t="s">
        <v>866</v>
      </c>
      <c r="M132" s="20" t="s">
        <v>861</v>
      </c>
      <c r="N132" s="20" t="s">
        <v>867</v>
      </c>
      <c r="O132" s="20" t="s">
        <v>190</v>
      </c>
      <c r="P132" s="20">
        <v>1</v>
      </c>
      <c r="Q132" s="20" t="s">
        <v>788</v>
      </c>
      <c r="R132" s="20">
        <v>35</v>
      </c>
      <c r="S132" s="20">
        <v>35</v>
      </c>
      <c r="T132" s="20"/>
      <c r="U132" s="20">
        <v>1</v>
      </c>
      <c r="V132" s="20">
        <v>167</v>
      </c>
      <c r="W132" s="20">
        <v>591</v>
      </c>
      <c r="X132" s="20">
        <v>1</v>
      </c>
      <c r="Y132" s="20">
        <v>106</v>
      </c>
      <c r="Z132" s="20">
        <v>304</v>
      </c>
      <c r="AA132" s="20" t="s">
        <v>868</v>
      </c>
      <c r="AB132" s="20" t="s">
        <v>869</v>
      </c>
      <c r="AC132" s="20" t="s">
        <v>127</v>
      </c>
      <c r="AD132" s="20" t="s">
        <v>128</v>
      </c>
      <c r="AE132" s="20" t="s">
        <v>861</v>
      </c>
      <c r="AF132" s="20" t="s">
        <v>870</v>
      </c>
      <c r="AG132" s="20" t="s">
        <v>871</v>
      </c>
      <c r="AH132" s="20" t="s">
        <v>872</v>
      </c>
      <c r="AI132" s="19"/>
    </row>
    <row r="133" s="3" customFormat="1" ht="90" customHeight="1" spans="1:35">
      <c r="A133" s="19">
        <v>2</v>
      </c>
      <c r="B133" s="19" t="s">
        <v>82</v>
      </c>
      <c r="C133" s="20" t="s">
        <v>83</v>
      </c>
      <c r="D133" s="20" t="s">
        <v>873</v>
      </c>
      <c r="E133" s="20" t="s">
        <v>861</v>
      </c>
      <c r="F133" s="20" t="s">
        <v>874</v>
      </c>
      <c r="G133" s="20" t="s">
        <v>875</v>
      </c>
      <c r="H133" s="20" t="s">
        <v>876</v>
      </c>
      <c r="I133" s="20" t="s">
        <v>877</v>
      </c>
      <c r="J133" s="20" t="s">
        <v>878</v>
      </c>
      <c r="K133" s="20" t="s">
        <v>105</v>
      </c>
      <c r="L133" s="20" t="s">
        <v>866</v>
      </c>
      <c r="M133" s="20" t="s">
        <v>861</v>
      </c>
      <c r="N133" s="20" t="s">
        <v>879</v>
      </c>
      <c r="O133" s="20" t="s">
        <v>880</v>
      </c>
      <c r="P133" s="20">
        <v>1</v>
      </c>
      <c r="Q133" s="20" t="s">
        <v>881</v>
      </c>
      <c r="R133" s="20">
        <v>300</v>
      </c>
      <c r="S133" s="20">
        <v>300</v>
      </c>
      <c r="T133" s="20"/>
      <c r="U133" s="20">
        <v>1</v>
      </c>
      <c r="V133" s="20">
        <v>252</v>
      </c>
      <c r="W133" s="20">
        <v>483</v>
      </c>
      <c r="X133" s="20">
        <v>1</v>
      </c>
      <c r="Y133" s="20">
        <v>58</v>
      </c>
      <c r="Z133" s="20">
        <v>186</v>
      </c>
      <c r="AA133" s="20" t="s">
        <v>882</v>
      </c>
      <c r="AB133" s="20" t="s">
        <v>883</v>
      </c>
      <c r="AC133" s="20" t="s">
        <v>884</v>
      </c>
      <c r="AD133" s="20" t="s">
        <v>885</v>
      </c>
      <c r="AE133" s="20" t="s">
        <v>861</v>
      </c>
      <c r="AF133" s="20" t="s">
        <v>870</v>
      </c>
      <c r="AG133" s="20" t="s">
        <v>861</v>
      </c>
      <c r="AH133" s="20" t="s">
        <v>870</v>
      </c>
      <c r="AI133" s="19"/>
    </row>
    <row r="134" s="3" customFormat="1" ht="90" customHeight="1" spans="1:35">
      <c r="A134" s="19">
        <v>3</v>
      </c>
      <c r="B134" s="20" t="s">
        <v>114</v>
      </c>
      <c r="C134" s="20" t="s">
        <v>115</v>
      </c>
      <c r="D134" s="20" t="s">
        <v>116</v>
      </c>
      <c r="E134" s="20" t="s">
        <v>861</v>
      </c>
      <c r="F134" s="20" t="s">
        <v>886</v>
      </c>
      <c r="G134" s="20" t="s">
        <v>887</v>
      </c>
      <c r="H134" s="20" t="s">
        <v>888</v>
      </c>
      <c r="I134" s="20" t="s">
        <v>89</v>
      </c>
      <c r="J134" s="20" t="s">
        <v>889</v>
      </c>
      <c r="K134" s="20" t="s">
        <v>105</v>
      </c>
      <c r="L134" s="20" t="s">
        <v>866</v>
      </c>
      <c r="M134" s="20" t="s">
        <v>861</v>
      </c>
      <c r="N134" s="20" t="s">
        <v>890</v>
      </c>
      <c r="O134" s="20" t="s">
        <v>123</v>
      </c>
      <c r="P134" s="20">
        <v>4.5</v>
      </c>
      <c r="Q134" s="20" t="s">
        <v>262</v>
      </c>
      <c r="R134" s="20">
        <v>180</v>
      </c>
      <c r="S134" s="20">
        <v>180</v>
      </c>
      <c r="T134" s="20"/>
      <c r="U134" s="20">
        <v>1</v>
      </c>
      <c r="V134" s="20">
        <v>117</v>
      </c>
      <c r="W134" s="20">
        <v>321</v>
      </c>
      <c r="X134" s="20">
        <v>1</v>
      </c>
      <c r="Y134" s="20">
        <v>65</v>
      </c>
      <c r="Z134" s="20">
        <v>193</v>
      </c>
      <c r="AA134" s="20" t="s">
        <v>891</v>
      </c>
      <c r="AB134" s="20" t="s">
        <v>892</v>
      </c>
      <c r="AC134" s="20" t="s">
        <v>127</v>
      </c>
      <c r="AD134" s="20" t="s">
        <v>128</v>
      </c>
      <c r="AE134" s="20" t="s">
        <v>861</v>
      </c>
      <c r="AF134" s="20" t="s">
        <v>870</v>
      </c>
      <c r="AG134" s="20" t="s">
        <v>861</v>
      </c>
      <c r="AH134" s="20" t="s">
        <v>870</v>
      </c>
      <c r="AI134" s="19"/>
    </row>
    <row r="135" s="3" customFormat="1" ht="90" customHeight="1" spans="1:35">
      <c r="A135" s="19">
        <v>4</v>
      </c>
      <c r="B135" s="20" t="s">
        <v>114</v>
      </c>
      <c r="C135" s="20" t="s">
        <v>115</v>
      </c>
      <c r="D135" s="20" t="s">
        <v>116</v>
      </c>
      <c r="E135" s="20" t="s">
        <v>861</v>
      </c>
      <c r="F135" s="20" t="s">
        <v>893</v>
      </c>
      <c r="G135" s="20" t="s">
        <v>894</v>
      </c>
      <c r="H135" s="20" t="s">
        <v>895</v>
      </c>
      <c r="I135" s="20" t="s">
        <v>89</v>
      </c>
      <c r="J135" s="20" t="s">
        <v>896</v>
      </c>
      <c r="K135" s="20" t="s">
        <v>105</v>
      </c>
      <c r="L135" s="20" t="s">
        <v>866</v>
      </c>
      <c r="M135" s="20" t="s">
        <v>861</v>
      </c>
      <c r="N135" s="20" t="s">
        <v>897</v>
      </c>
      <c r="O135" s="20" t="s">
        <v>123</v>
      </c>
      <c r="P135" s="20">
        <v>1.4</v>
      </c>
      <c r="Q135" s="20" t="s">
        <v>262</v>
      </c>
      <c r="R135" s="20">
        <v>56</v>
      </c>
      <c r="S135" s="20">
        <v>56</v>
      </c>
      <c r="T135" s="20"/>
      <c r="U135" s="20">
        <v>1</v>
      </c>
      <c r="V135" s="20">
        <v>161</v>
      </c>
      <c r="W135" s="20">
        <v>420</v>
      </c>
      <c r="X135" s="20">
        <v>1</v>
      </c>
      <c r="Y135" s="20">
        <v>72</v>
      </c>
      <c r="Z135" s="20">
        <v>207</v>
      </c>
      <c r="AA135" s="20" t="s">
        <v>898</v>
      </c>
      <c r="AB135" s="20" t="s">
        <v>899</v>
      </c>
      <c r="AC135" s="20" t="s">
        <v>127</v>
      </c>
      <c r="AD135" s="20" t="s">
        <v>128</v>
      </c>
      <c r="AE135" s="20" t="s">
        <v>861</v>
      </c>
      <c r="AF135" s="20" t="s">
        <v>870</v>
      </c>
      <c r="AG135" s="20" t="s">
        <v>900</v>
      </c>
      <c r="AH135" s="20" t="s">
        <v>901</v>
      </c>
      <c r="AI135" s="19"/>
    </row>
    <row r="136" s="3" customFormat="1" ht="90" customHeight="1" spans="1:35">
      <c r="A136" s="19">
        <v>5</v>
      </c>
      <c r="B136" s="20" t="s">
        <v>114</v>
      </c>
      <c r="C136" s="20" t="s">
        <v>115</v>
      </c>
      <c r="D136" s="20" t="s">
        <v>116</v>
      </c>
      <c r="E136" s="20" t="s">
        <v>861</v>
      </c>
      <c r="F136" s="20" t="s">
        <v>893</v>
      </c>
      <c r="G136" s="20" t="s">
        <v>902</v>
      </c>
      <c r="H136" s="20" t="s">
        <v>903</v>
      </c>
      <c r="I136" s="20" t="s">
        <v>89</v>
      </c>
      <c r="J136" s="20" t="s">
        <v>904</v>
      </c>
      <c r="K136" s="20" t="s">
        <v>105</v>
      </c>
      <c r="L136" s="20" t="s">
        <v>866</v>
      </c>
      <c r="M136" s="20" t="s">
        <v>861</v>
      </c>
      <c r="N136" s="20" t="s">
        <v>905</v>
      </c>
      <c r="O136" s="20" t="s">
        <v>123</v>
      </c>
      <c r="P136" s="20">
        <v>1.1</v>
      </c>
      <c r="Q136" s="20" t="s">
        <v>262</v>
      </c>
      <c r="R136" s="20">
        <v>44</v>
      </c>
      <c r="S136" s="20">
        <v>44</v>
      </c>
      <c r="T136" s="20"/>
      <c r="U136" s="20">
        <v>1</v>
      </c>
      <c r="V136" s="20">
        <v>126</v>
      </c>
      <c r="W136" s="20">
        <v>312</v>
      </c>
      <c r="X136" s="20">
        <v>1</v>
      </c>
      <c r="Y136" s="20">
        <v>48</v>
      </c>
      <c r="Z136" s="20">
        <v>115</v>
      </c>
      <c r="AA136" s="20" t="s">
        <v>906</v>
      </c>
      <c r="AB136" s="20" t="s">
        <v>907</v>
      </c>
      <c r="AC136" s="20" t="s">
        <v>127</v>
      </c>
      <c r="AD136" s="20" t="s">
        <v>128</v>
      </c>
      <c r="AE136" s="20" t="s">
        <v>861</v>
      </c>
      <c r="AF136" s="20" t="s">
        <v>870</v>
      </c>
      <c r="AG136" s="20" t="s">
        <v>900</v>
      </c>
      <c r="AH136" s="20" t="s">
        <v>901</v>
      </c>
      <c r="AI136" s="19"/>
    </row>
    <row r="137" s="3" customFormat="1" ht="90" customHeight="1" spans="1:35">
      <c r="A137" s="19">
        <v>6</v>
      </c>
      <c r="B137" s="19" t="s">
        <v>82</v>
      </c>
      <c r="C137" s="20" t="s">
        <v>83</v>
      </c>
      <c r="D137" s="20" t="s">
        <v>84</v>
      </c>
      <c r="E137" s="20" t="s">
        <v>861</v>
      </c>
      <c r="F137" s="20" t="s">
        <v>908</v>
      </c>
      <c r="G137" s="20" t="s">
        <v>909</v>
      </c>
      <c r="H137" s="20" t="s">
        <v>910</v>
      </c>
      <c r="I137" s="20" t="s">
        <v>89</v>
      </c>
      <c r="J137" s="20" t="s">
        <v>911</v>
      </c>
      <c r="K137" s="20" t="s">
        <v>105</v>
      </c>
      <c r="L137" s="20" t="s">
        <v>866</v>
      </c>
      <c r="M137" s="20" t="s">
        <v>861</v>
      </c>
      <c r="N137" s="20" t="s">
        <v>912</v>
      </c>
      <c r="O137" s="20" t="s">
        <v>108</v>
      </c>
      <c r="P137" s="20">
        <v>380</v>
      </c>
      <c r="Q137" s="20" t="s">
        <v>152</v>
      </c>
      <c r="R137" s="20">
        <v>95</v>
      </c>
      <c r="S137" s="20">
        <v>95</v>
      </c>
      <c r="T137" s="20"/>
      <c r="U137" s="20">
        <v>1</v>
      </c>
      <c r="V137" s="20">
        <v>77</v>
      </c>
      <c r="W137" s="20">
        <v>232</v>
      </c>
      <c r="X137" s="20">
        <v>1</v>
      </c>
      <c r="Y137" s="20">
        <v>33</v>
      </c>
      <c r="Z137" s="20">
        <v>87</v>
      </c>
      <c r="AA137" s="20" t="s">
        <v>913</v>
      </c>
      <c r="AB137" s="20" t="s">
        <v>914</v>
      </c>
      <c r="AC137" s="20" t="s">
        <v>98</v>
      </c>
      <c r="AD137" s="20" t="s">
        <v>99</v>
      </c>
      <c r="AE137" s="20" t="s">
        <v>861</v>
      </c>
      <c r="AF137" s="20" t="s">
        <v>870</v>
      </c>
      <c r="AG137" s="20" t="s">
        <v>861</v>
      </c>
      <c r="AH137" s="20" t="s">
        <v>870</v>
      </c>
      <c r="AI137" s="19"/>
    </row>
    <row r="138" s="3" customFormat="1" ht="90" customHeight="1" spans="1:35">
      <c r="A138" s="19">
        <v>7</v>
      </c>
      <c r="B138" s="20" t="s">
        <v>114</v>
      </c>
      <c r="C138" s="20" t="s">
        <v>115</v>
      </c>
      <c r="D138" s="20" t="s">
        <v>116</v>
      </c>
      <c r="E138" s="20" t="s">
        <v>861</v>
      </c>
      <c r="F138" s="20" t="s">
        <v>915</v>
      </c>
      <c r="G138" s="20" t="s">
        <v>916</v>
      </c>
      <c r="H138" s="20" t="s">
        <v>917</v>
      </c>
      <c r="I138" s="20" t="s">
        <v>89</v>
      </c>
      <c r="J138" s="20" t="s">
        <v>918</v>
      </c>
      <c r="K138" s="20" t="s">
        <v>105</v>
      </c>
      <c r="L138" s="20" t="s">
        <v>866</v>
      </c>
      <c r="M138" s="20" t="s">
        <v>861</v>
      </c>
      <c r="N138" s="20" t="s">
        <v>919</v>
      </c>
      <c r="O138" s="20" t="s">
        <v>123</v>
      </c>
      <c r="P138" s="20">
        <v>1.5</v>
      </c>
      <c r="Q138" s="20" t="s">
        <v>262</v>
      </c>
      <c r="R138" s="20">
        <v>60</v>
      </c>
      <c r="S138" s="20">
        <v>60</v>
      </c>
      <c r="T138" s="20"/>
      <c r="U138" s="20">
        <v>1</v>
      </c>
      <c r="V138" s="20">
        <v>167</v>
      </c>
      <c r="W138" s="20">
        <v>477</v>
      </c>
      <c r="X138" s="20">
        <v>1</v>
      </c>
      <c r="Y138" s="20">
        <v>88</v>
      </c>
      <c r="Z138" s="20">
        <v>237</v>
      </c>
      <c r="AA138" s="20" t="s">
        <v>920</v>
      </c>
      <c r="AB138" s="20" t="s">
        <v>921</v>
      </c>
      <c r="AC138" s="20" t="s">
        <v>127</v>
      </c>
      <c r="AD138" s="20" t="s">
        <v>128</v>
      </c>
      <c r="AE138" s="20" t="s">
        <v>861</v>
      </c>
      <c r="AF138" s="20" t="s">
        <v>870</v>
      </c>
      <c r="AG138" s="20" t="s">
        <v>861</v>
      </c>
      <c r="AH138" s="20" t="s">
        <v>870</v>
      </c>
      <c r="AI138" s="19"/>
    </row>
    <row r="139" s="3" customFormat="1" ht="90" customHeight="1" spans="1:35">
      <c r="A139" s="19">
        <v>8</v>
      </c>
      <c r="B139" s="19" t="s">
        <v>82</v>
      </c>
      <c r="C139" s="20" t="s">
        <v>83</v>
      </c>
      <c r="D139" s="20" t="s">
        <v>84</v>
      </c>
      <c r="E139" s="20" t="s">
        <v>861</v>
      </c>
      <c r="F139" s="20" t="s">
        <v>874</v>
      </c>
      <c r="G139" s="20" t="s">
        <v>922</v>
      </c>
      <c r="H139" s="20" t="s">
        <v>923</v>
      </c>
      <c r="I139" s="20" t="s">
        <v>360</v>
      </c>
      <c r="J139" s="20" t="s">
        <v>924</v>
      </c>
      <c r="K139" s="20" t="s">
        <v>105</v>
      </c>
      <c r="L139" s="20" t="s">
        <v>246</v>
      </c>
      <c r="M139" s="20" t="s">
        <v>861</v>
      </c>
      <c r="N139" s="20" t="s">
        <v>925</v>
      </c>
      <c r="O139" s="20" t="s">
        <v>108</v>
      </c>
      <c r="P139" s="20">
        <v>130</v>
      </c>
      <c r="Q139" s="29" t="s">
        <v>676</v>
      </c>
      <c r="R139" s="20">
        <v>2.6</v>
      </c>
      <c r="S139" s="20">
        <v>2.6</v>
      </c>
      <c r="T139" s="29"/>
      <c r="U139" s="20">
        <v>1</v>
      </c>
      <c r="V139" s="20">
        <v>8</v>
      </c>
      <c r="W139" s="20">
        <v>42</v>
      </c>
      <c r="X139" s="20">
        <v>1</v>
      </c>
      <c r="Y139" s="20">
        <v>4</v>
      </c>
      <c r="Z139" s="20">
        <v>25</v>
      </c>
      <c r="AA139" s="20" t="s">
        <v>365</v>
      </c>
      <c r="AB139" s="20" t="s">
        <v>366</v>
      </c>
      <c r="AC139" s="20" t="s">
        <v>98</v>
      </c>
      <c r="AD139" s="20" t="s">
        <v>99</v>
      </c>
      <c r="AE139" s="20" t="s">
        <v>861</v>
      </c>
      <c r="AF139" s="20" t="s">
        <v>870</v>
      </c>
      <c r="AG139" s="20" t="s">
        <v>924</v>
      </c>
      <c r="AH139" s="20" t="s">
        <v>926</v>
      </c>
      <c r="AI139" s="19"/>
    </row>
    <row r="140" s="3" customFormat="1" ht="90" customHeight="1" spans="1:35">
      <c r="A140" s="19">
        <v>9</v>
      </c>
      <c r="B140" s="19" t="s">
        <v>82</v>
      </c>
      <c r="C140" s="20" t="s">
        <v>83</v>
      </c>
      <c r="D140" s="20" t="s">
        <v>84</v>
      </c>
      <c r="E140" s="20" t="s">
        <v>861</v>
      </c>
      <c r="F140" s="20" t="s">
        <v>915</v>
      </c>
      <c r="G140" s="20" t="s">
        <v>927</v>
      </c>
      <c r="H140" s="20" t="s">
        <v>928</v>
      </c>
      <c r="I140" s="20" t="s">
        <v>360</v>
      </c>
      <c r="J140" s="20" t="s">
        <v>929</v>
      </c>
      <c r="K140" s="20" t="s">
        <v>105</v>
      </c>
      <c r="L140" s="20" t="s">
        <v>246</v>
      </c>
      <c r="M140" s="20" t="s">
        <v>861</v>
      </c>
      <c r="N140" s="20" t="s">
        <v>930</v>
      </c>
      <c r="O140" s="20" t="s">
        <v>108</v>
      </c>
      <c r="P140" s="20">
        <v>100</v>
      </c>
      <c r="Q140" s="29" t="s">
        <v>676</v>
      </c>
      <c r="R140" s="20">
        <v>2</v>
      </c>
      <c r="S140" s="20">
        <v>2</v>
      </c>
      <c r="T140" s="29"/>
      <c r="U140" s="20">
        <v>1</v>
      </c>
      <c r="V140" s="20">
        <v>1</v>
      </c>
      <c r="W140" s="20">
        <v>2</v>
      </c>
      <c r="X140" s="20">
        <v>1</v>
      </c>
      <c r="Y140" s="20">
        <v>1</v>
      </c>
      <c r="Z140" s="20">
        <v>2</v>
      </c>
      <c r="AA140" s="20" t="s">
        <v>365</v>
      </c>
      <c r="AB140" s="20" t="s">
        <v>366</v>
      </c>
      <c r="AC140" s="20" t="s">
        <v>98</v>
      </c>
      <c r="AD140" s="20" t="s">
        <v>99</v>
      </c>
      <c r="AE140" s="20" t="s">
        <v>861</v>
      </c>
      <c r="AF140" s="20" t="s">
        <v>870</v>
      </c>
      <c r="AG140" s="20" t="s">
        <v>929</v>
      </c>
      <c r="AH140" s="20" t="s">
        <v>931</v>
      </c>
      <c r="AI140" s="19"/>
    </row>
    <row r="141" s="3" customFormat="1" ht="90" customHeight="1" spans="1:35">
      <c r="A141" s="19">
        <v>10</v>
      </c>
      <c r="B141" s="19" t="s">
        <v>82</v>
      </c>
      <c r="C141" s="20" t="s">
        <v>83</v>
      </c>
      <c r="D141" s="20" t="s">
        <v>84</v>
      </c>
      <c r="E141" s="20" t="s">
        <v>861</v>
      </c>
      <c r="F141" s="20" t="s">
        <v>886</v>
      </c>
      <c r="G141" s="20" t="s">
        <v>932</v>
      </c>
      <c r="H141" s="20" t="s">
        <v>933</v>
      </c>
      <c r="I141" s="20" t="s">
        <v>360</v>
      </c>
      <c r="J141" s="20" t="s">
        <v>934</v>
      </c>
      <c r="K141" s="20" t="s">
        <v>105</v>
      </c>
      <c r="L141" s="20" t="s">
        <v>246</v>
      </c>
      <c r="M141" s="20" t="s">
        <v>861</v>
      </c>
      <c r="N141" s="20" t="s">
        <v>935</v>
      </c>
      <c r="O141" s="20" t="s">
        <v>108</v>
      </c>
      <c r="P141" s="20">
        <v>1075</v>
      </c>
      <c r="Q141" s="29" t="s">
        <v>676</v>
      </c>
      <c r="R141" s="20">
        <v>21.5</v>
      </c>
      <c r="S141" s="20">
        <v>21.5</v>
      </c>
      <c r="T141" s="29"/>
      <c r="U141" s="20">
        <v>1</v>
      </c>
      <c r="V141" s="20">
        <v>35</v>
      </c>
      <c r="W141" s="20">
        <v>108</v>
      </c>
      <c r="X141" s="20">
        <v>1</v>
      </c>
      <c r="Y141" s="20">
        <v>25</v>
      </c>
      <c r="Z141" s="20">
        <v>87</v>
      </c>
      <c r="AA141" s="20" t="s">
        <v>365</v>
      </c>
      <c r="AB141" s="20" t="s">
        <v>366</v>
      </c>
      <c r="AC141" s="20" t="s">
        <v>98</v>
      </c>
      <c r="AD141" s="20" t="s">
        <v>99</v>
      </c>
      <c r="AE141" s="20" t="s">
        <v>861</v>
      </c>
      <c r="AF141" s="20" t="s">
        <v>870</v>
      </c>
      <c r="AG141" s="20" t="s">
        <v>934</v>
      </c>
      <c r="AH141" s="20" t="s">
        <v>936</v>
      </c>
      <c r="AI141" s="19"/>
    </row>
    <row r="142" s="3" customFormat="1" ht="79" customHeight="1" spans="1:35">
      <c r="A142" s="19">
        <v>11</v>
      </c>
      <c r="B142" s="19" t="s">
        <v>82</v>
      </c>
      <c r="C142" s="20" t="s">
        <v>83</v>
      </c>
      <c r="D142" s="20" t="s">
        <v>84</v>
      </c>
      <c r="E142" s="20" t="s">
        <v>861</v>
      </c>
      <c r="F142" s="20" t="s">
        <v>886</v>
      </c>
      <c r="G142" s="20" t="s">
        <v>937</v>
      </c>
      <c r="H142" s="20" t="s">
        <v>938</v>
      </c>
      <c r="I142" s="20" t="s">
        <v>360</v>
      </c>
      <c r="J142" s="20" t="s">
        <v>934</v>
      </c>
      <c r="K142" s="20" t="s">
        <v>105</v>
      </c>
      <c r="L142" s="20" t="s">
        <v>246</v>
      </c>
      <c r="M142" s="20"/>
      <c r="N142" s="20" t="s">
        <v>939</v>
      </c>
      <c r="O142" s="20" t="s">
        <v>108</v>
      </c>
      <c r="P142" s="20">
        <v>4000</v>
      </c>
      <c r="Q142" s="29" t="s">
        <v>676</v>
      </c>
      <c r="R142" s="20">
        <v>80</v>
      </c>
      <c r="S142" s="20">
        <v>80</v>
      </c>
      <c r="T142" s="29"/>
      <c r="U142" s="20">
        <v>1</v>
      </c>
      <c r="V142" s="20">
        <v>624</v>
      </c>
      <c r="W142" s="20">
        <v>1763</v>
      </c>
      <c r="X142" s="20">
        <v>1</v>
      </c>
      <c r="Y142" s="20">
        <v>305</v>
      </c>
      <c r="Z142" s="20">
        <v>920</v>
      </c>
      <c r="AA142" s="20" t="s">
        <v>940</v>
      </c>
      <c r="AB142" s="20" t="s">
        <v>941</v>
      </c>
      <c r="AC142" s="20" t="s">
        <v>98</v>
      </c>
      <c r="AD142" s="20" t="s">
        <v>99</v>
      </c>
      <c r="AE142" s="20" t="s">
        <v>861</v>
      </c>
      <c r="AF142" s="20" t="s">
        <v>870</v>
      </c>
      <c r="AG142" s="20" t="s">
        <v>934</v>
      </c>
      <c r="AH142" s="20" t="s">
        <v>936</v>
      </c>
      <c r="AI142" s="20"/>
    </row>
    <row r="143" s="3" customFormat="1" ht="79" customHeight="1" spans="1:35">
      <c r="A143" s="19">
        <v>12</v>
      </c>
      <c r="B143" s="19" t="s">
        <v>82</v>
      </c>
      <c r="C143" s="20" t="s">
        <v>83</v>
      </c>
      <c r="D143" s="20" t="s">
        <v>84</v>
      </c>
      <c r="E143" s="20" t="s">
        <v>861</v>
      </c>
      <c r="F143" s="20" t="s">
        <v>862</v>
      </c>
      <c r="G143" s="20" t="s">
        <v>942</v>
      </c>
      <c r="H143" s="20" t="s">
        <v>943</v>
      </c>
      <c r="I143" s="20" t="s">
        <v>360</v>
      </c>
      <c r="J143" s="20" t="s">
        <v>871</v>
      </c>
      <c r="K143" s="20" t="s">
        <v>105</v>
      </c>
      <c r="L143" s="20" t="s">
        <v>246</v>
      </c>
      <c r="M143" s="20"/>
      <c r="N143" s="20" t="s">
        <v>944</v>
      </c>
      <c r="O143" s="20" t="s">
        <v>108</v>
      </c>
      <c r="P143" s="20">
        <v>1000</v>
      </c>
      <c r="Q143" s="29" t="s">
        <v>676</v>
      </c>
      <c r="R143" s="20">
        <v>20</v>
      </c>
      <c r="S143" s="20">
        <v>20</v>
      </c>
      <c r="T143" s="29"/>
      <c r="U143" s="20">
        <v>1</v>
      </c>
      <c r="V143" s="20">
        <v>297</v>
      </c>
      <c r="W143" s="20">
        <v>855</v>
      </c>
      <c r="X143" s="20">
        <v>1</v>
      </c>
      <c r="Y143" s="20">
        <v>179</v>
      </c>
      <c r="Z143" s="20">
        <v>523</v>
      </c>
      <c r="AA143" s="20" t="s">
        <v>945</v>
      </c>
      <c r="AB143" s="20" t="s">
        <v>941</v>
      </c>
      <c r="AC143" s="20" t="s">
        <v>98</v>
      </c>
      <c r="AD143" s="20" t="s">
        <v>99</v>
      </c>
      <c r="AE143" s="20" t="s">
        <v>861</v>
      </c>
      <c r="AF143" s="20" t="s">
        <v>870</v>
      </c>
      <c r="AG143" s="20" t="s">
        <v>871</v>
      </c>
      <c r="AH143" s="26" t="s">
        <v>872</v>
      </c>
      <c r="AI143" s="20"/>
    </row>
    <row r="144" s="3" customFormat="1" ht="79" customHeight="1" spans="1:35">
      <c r="A144" s="19">
        <v>13</v>
      </c>
      <c r="B144" s="19" t="s">
        <v>82</v>
      </c>
      <c r="C144" s="20" t="s">
        <v>83</v>
      </c>
      <c r="D144" s="20" t="s">
        <v>84</v>
      </c>
      <c r="E144" s="20" t="s">
        <v>861</v>
      </c>
      <c r="F144" s="20" t="s">
        <v>874</v>
      </c>
      <c r="G144" s="20" t="s">
        <v>946</v>
      </c>
      <c r="H144" s="20" t="s">
        <v>947</v>
      </c>
      <c r="I144" s="20" t="s">
        <v>360</v>
      </c>
      <c r="J144" s="20" t="s">
        <v>924</v>
      </c>
      <c r="K144" s="20" t="s">
        <v>105</v>
      </c>
      <c r="L144" s="20" t="s">
        <v>246</v>
      </c>
      <c r="M144" s="20"/>
      <c r="N144" s="20" t="s">
        <v>948</v>
      </c>
      <c r="O144" s="20" t="s">
        <v>108</v>
      </c>
      <c r="P144" s="20">
        <v>1000</v>
      </c>
      <c r="Q144" s="29" t="s">
        <v>676</v>
      </c>
      <c r="R144" s="20">
        <v>20</v>
      </c>
      <c r="S144" s="20">
        <v>20</v>
      </c>
      <c r="T144" s="29"/>
      <c r="U144" s="20">
        <v>1</v>
      </c>
      <c r="V144" s="20">
        <v>291</v>
      </c>
      <c r="W144" s="20">
        <v>805</v>
      </c>
      <c r="X144" s="20">
        <v>1</v>
      </c>
      <c r="Y144" s="20">
        <v>183</v>
      </c>
      <c r="Z144" s="20">
        <v>665</v>
      </c>
      <c r="AA144" s="20" t="s">
        <v>945</v>
      </c>
      <c r="AB144" s="20" t="s">
        <v>941</v>
      </c>
      <c r="AC144" s="20" t="s">
        <v>98</v>
      </c>
      <c r="AD144" s="20" t="s">
        <v>99</v>
      </c>
      <c r="AE144" s="20" t="s">
        <v>861</v>
      </c>
      <c r="AF144" s="20" t="s">
        <v>870</v>
      </c>
      <c r="AG144" s="20" t="s">
        <v>924</v>
      </c>
      <c r="AH144" s="26" t="s">
        <v>926</v>
      </c>
      <c r="AI144" s="20"/>
    </row>
    <row r="145" s="3" customFormat="1" ht="90" customHeight="1" spans="1:35">
      <c r="A145" s="19">
        <v>14</v>
      </c>
      <c r="B145" s="19" t="s">
        <v>82</v>
      </c>
      <c r="C145" s="20" t="s">
        <v>83</v>
      </c>
      <c r="D145" s="20" t="s">
        <v>380</v>
      </c>
      <c r="E145" s="20" t="s">
        <v>861</v>
      </c>
      <c r="F145" s="20" t="s">
        <v>862</v>
      </c>
      <c r="G145" s="20" t="s">
        <v>949</v>
      </c>
      <c r="H145" s="20" t="s">
        <v>950</v>
      </c>
      <c r="I145" s="20" t="s">
        <v>877</v>
      </c>
      <c r="J145" s="20" t="s">
        <v>951</v>
      </c>
      <c r="K145" s="20" t="s">
        <v>105</v>
      </c>
      <c r="L145" s="20" t="s">
        <v>866</v>
      </c>
      <c r="M145" s="20" t="s">
        <v>861</v>
      </c>
      <c r="N145" s="20" t="s">
        <v>952</v>
      </c>
      <c r="O145" s="20" t="s">
        <v>953</v>
      </c>
      <c r="P145" s="20">
        <v>1500</v>
      </c>
      <c r="Q145" s="29" t="s">
        <v>954</v>
      </c>
      <c r="R145" s="20">
        <v>20</v>
      </c>
      <c r="S145" s="20">
        <v>20</v>
      </c>
      <c r="T145" s="29"/>
      <c r="U145" s="20">
        <v>1</v>
      </c>
      <c r="V145" s="20">
        <v>2</v>
      </c>
      <c r="W145" s="20">
        <v>6</v>
      </c>
      <c r="X145" s="20">
        <v>1</v>
      </c>
      <c r="Y145" s="20">
        <v>2</v>
      </c>
      <c r="Z145" s="20">
        <v>6</v>
      </c>
      <c r="AA145" s="20" t="s">
        <v>955</v>
      </c>
      <c r="AB145" s="20" t="s">
        <v>956</v>
      </c>
      <c r="AC145" s="20" t="s">
        <v>98</v>
      </c>
      <c r="AD145" s="20" t="s">
        <v>99</v>
      </c>
      <c r="AE145" s="20" t="s">
        <v>861</v>
      </c>
      <c r="AF145" s="20" t="s">
        <v>870</v>
      </c>
      <c r="AG145" s="20" t="s">
        <v>871</v>
      </c>
      <c r="AH145" s="20" t="s">
        <v>872</v>
      </c>
      <c r="AI145" s="19"/>
    </row>
    <row r="146" s="3" customFormat="1" ht="90" customHeight="1" spans="1:35">
      <c r="A146" s="19">
        <v>15</v>
      </c>
      <c r="B146" s="19" t="s">
        <v>82</v>
      </c>
      <c r="C146" s="19" t="s">
        <v>83</v>
      </c>
      <c r="D146" s="20" t="s">
        <v>873</v>
      </c>
      <c r="E146" s="19" t="s">
        <v>861</v>
      </c>
      <c r="F146" s="19" t="s">
        <v>915</v>
      </c>
      <c r="G146" s="19"/>
      <c r="H146" s="20" t="s">
        <v>957</v>
      </c>
      <c r="I146" s="19" t="s">
        <v>360</v>
      </c>
      <c r="J146" s="19" t="s">
        <v>958</v>
      </c>
      <c r="K146" s="19" t="s">
        <v>959</v>
      </c>
      <c r="L146" s="19" t="s">
        <v>960</v>
      </c>
      <c r="M146" s="19" t="s">
        <v>861</v>
      </c>
      <c r="N146" s="19" t="s">
        <v>961</v>
      </c>
      <c r="O146" s="19" t="s">
        <v>880</v>
      </c>
      <c r="P146" s="19">
        <v>9</v>
      </c>
      <c r="Q146" s="19" t="s">
        <v>962</v>
      </c>
      <c r="R146" s="19">
        <v>604</v>
      </c>
      <c r="S146" s="19">
        <v>604</v>
      </c>
      <c r="T146" s="19"/>
      <c r="U146" s="19">
        <v>1</v>
      </c>
      <c r="V146" s="19">
        <v>136</v>
      </c>
      <c r="W146" s="19">
        <v>403</v>
      </c>
      <c r="X146" s="19">
        <v>1</v>
      </c>
      <c r="Y146" s="19">
        <v>77</v>
      </c>
      <c r="Z146" s="19">
        <v>221</v>
      </c>
      <c r="AA146" s="19" t="s">
        <v>963</v>
      </c>
      <c r="AB146" s="19" t="s">
        <v>883</v>
      </c>
      <c r="AC146" s="19" t="s">
        <v>884</v>
      </c>
      <c r="AD146" s="19" t="s">
        <v>885</v>
      </c>
      <c r="AE146" s="19" t="s">
        <v>861</v>
      </c>
      <c r="AF146" s="19" t="s">
        <v>870</v>
      </c>
      <c r="AG146" s="19" t="s">
        <v>861</v>
      </c>
      <c r="AH146" s="19" t="s">
        <v>870</v>
      </c>
      <c r="AI146" s="29"/>
    </row>
    <row r="147" s="3" customFormat="1" ht="90" customHeight="1" spans="1:35">
      <c r="A147" s="19">
        <v>16</v>
      </c>
      <c r="B147" s="19" t="s">
        <v>82</v>
      </c>
      <c r="C147" s="19" t="s">
        <v>83</v>
      </c>
      <c r="D147" s="20" t="s">
        <v>84</v>
      </c>
      <c r="E147" s="19" t="s">
        <v>861</v>
      </c>
      <c r="F147" s="19" t="s">
        <v>428</v>
      </c>
      <c r="G147" s="19"/>
      <c r="H147" s="20" t="s">
        <v>964</v>
      </c>
      <c r="I147" s="19" t="s">
        <v>89</v>
      </c>
      <c r="J147" s="19" t="s">
        <v>965</v>
      </c>
      <c r="K147" s="19" t="s">
        <v>245</v>
      </c>
      <c r="L147" s="19" t="s">
        <v>246</v>
      </c>
      <c r="M147" s="19" t="s">
        <v>861</v>
      </c>
      <c r="N147" s="19" t="s">
        <v>966</v>
      </c>
      <c r="O147" s="19" t="s">
        <v>108</v>
      </c>
      <c r="P147" s="19">
        <v>13000</v>
      </c>
      <c r="Q147" s="19" t="s">
        <v>248</v>
      </c>
      <c r="R147" s="19">
        <v>182</v>
      </c>
      <c r="S147" s="19">
        <v>182</v>
      </c>
      <c r="T147" s="19"/>
      <c r="U147" s="19">
        <v>7</v>
      </c>
      <c r="V147" s="19">
        <v>1580</v>
      </c>
      <c r="W147" s="19">
        <v>6253</v>
      </c>
      <c r="X147" s="19">
        <v>7</v>
      </c>
      <c r="Y147" s="19">
        <v>1265</v>
      </c>
      <c r="Z147" s="19">
        <v>5163</v>
      </c>
      <c r="AA147" s="19" t="s">
        <v>967</v>
      </c>
      <c r="AB147" s="19" t="s">
        <v>968</v>
      </c>
      <c r="AC147" s="19" t="s">
        <v>98</v>
      </c>
      <c r="AD147" s="19" t="s">
        <v>99</v>
      </c>
      <c r="AE147" s="19" t="s">
        <v>861</v>
      </c>
      <c r="AF147" s="19" t="s">
        <v>870</v>
      </c>
      <c r="AG147" s="19" t="s">
        <v>861</v>
      </c>
      <c r="AH147" s="19" t="s">
        <v>870</v>
      </c>
      <c r="AI147" s="29"/>
    </row>
    <row r="148" s="3" customFormat="1" ht="33" customHeight="1" spans="1:35">
      <c r="A148" s="19" t="s">
        <v>254</v>
      </c>
      <c r="B148" s="19">
        <v>16</v>
      </c>
      <c r="C148" s="19"/>
      <c r="D148" s="19"/>
      <c r="E148" s="19"/>
      <c r="F148" s="19"/>
      <c r="G148" s="19"/>
      <c r="H148" s="19"/>
      <c r="I148" s="19"/>
      <c r="J148" s="19"/>
      <c r="K148" s="19"/>
      <c r="L148" s="19"/>
      <c r="M148" s="19"/>
      <c r="N148" s="19"/>
      <c r="O148" s="19"/>
      <c r="P148" s="19"/>
      <c r="Q148" s="19"/>
      <c r="R148" s="19">
        <f>SUM(R132:R147)</f>
        <v>1722.1</v>
      </c>
      <c r="S148" s="19">
        <f>SUM(S132:S147)</f>
        <v>1722.1</v>
      </c>
      <c r="T148" s="19">
        <f>SUM(T132:T147)</f>
        <v>0</v>
      </c>
      <c r="U148" s="19">
        <v>7</v>
      </c>
      <c r="V148" s="19">
        <f>SUM(V132:V147)</f>
        <v>4041</v>
      </c>
      <c r="W148" s="19">
        <f>SUM(W132:W147)</f>
        <v>13073</v>
      </c>
      <c r="X148" s="19">
        <v>7</v>
      </c>
      <c r="Y148" s="19">
        <f>SUM(Y132:Y147)</f>
        <v>2511</v>
      </c>
      <c r="Z148" s="19">
        <f>SUM(Z132:Z147)</f>
        <v>8941</v>
      </c>
      <c r="AA148" s="19"/>
      <c r="AB148" s="19"/>
      <c r="AC148" s="19"/>
      <c r="AD148" s="19"/>
      <c r="AE148" s="19"/>
      <c r="AF148" s="19"/>
      <c r="AG148" s="19"/>
      <c r="AH148" s="19"/>
      <c r="AI148" s="19"/>
    </row>
    <row r="149" s="3" customFormat="1" ht="80" customHeight="1" spans="1:35">
      <c r="A149" s="19">
        <v>1</v>
      </c>
      <c r="B149" s="19" t="s">
        <v>82</v>
      </c>
      <c r="C149" s="20" t="s">
        <v>83</v>
      </c>
      <c r="D149" s="20" t="s">
        <v>84</v>
      </c>
      <c r="E149" s="20" t="s">
        <v>969</v>
      </c>
      <c r="F149" s="20" t="s">
        <v>970</v>
      </c>
      <c r="G149" s="20" t="s">
        <v>971</v>
      </c>
      <c r="H149" s="20" t="s">
        <v>972</v>
      </c>
      <c r="I149" s="20" t="s">
        <v>360</v>
      </c>
      <c r="J149" s="20" t="s">
        <v>973</v>
      </c>
      <c r="K149" s="20" t="s">
        <v>121</v>
      </c>
      <c r="L149" s="20" t="s">
        <v>362</v>
      </c>
      <c r="M149" s="20" t="s">
        <v>969</v>
      </c>
      <c r="N149" s="20" t="s">
        <v>550</v>
      </c>
      <c r="O149" s="20" t="s">
        <v>108</v>
      </c>
      <c r="P149" s="20">
        <v>800</v>
      </c>
      <c r="Q149" s="20" t="s">
        <v>364</v>
      </c>
      <c r="R149" s="20">
        <v>16</v>
      </c>
      <c r="S149" s="20">
        <v>16</v>
      </c>
      <c r="T149" s="20"/>
      <c r="U149" s="20">
        <v>1</v>
      </c>
      <c r="V149" s="20">
        <v>74</v>
      </c>
      <c r="W149" s="20">
        <v>208</v>
      </c>
      <c r="X149" s="20">
        <v>1</v>
      </c>
      <c r="Y149" s="20">
        <v>58</v>
      </c>
      <c r="Z149" s="20">
        <v>165</v>
      </c>
      <c r="AA149" s="20" t="s">
        <v>974</v>
      </c>
      <c r="AB149" s="20" t="s">
        <v>366</v>
      </c>
      <c r="AC149" s="20" t="s">
        <v>98</v>
      </c>
      <c r="AD149" s="20" t="s">
        <v>99</v>
      </c>
      <c r="AE149" s="20" t="s">
        <v>969</v>
      </c>
      <c r="AF149" s="20" t="s">
        <v>975</v>
      </c>
      <c r="AG149" s="20" t="s">
        <v>973</v>
      </c>
      <c r="AH149" s="20" t="s">
        <v>976</v>
      </c>
      <c r="AI149" s="20"/>
    </row>
    <row r="150" s="3" customFormat="1" ht="80" customHeight="1" spans="1:35">
      <c r="A150" s="19">
        <v>2</v>
      </c>
      <c r="B150" s="19" t="s">
        <v>82</v>
      </c>
      <c r="C150" s="20" t="s">
        <v>83</v>
      </c>
      <c r="D150" s="20" t="s">
        <v>84</v>
      </c>
      <c r="E150" s="20" t="s">
        <v>969</v>
      </c>
      <c r="F150" s="20" t="s">
        <v>970</v>
      </c>
      <c r="G150" s="20" t="s">
        <v>977</v>
      </c>
      <c r="H150" s="20" t="s">
        <v>978</v>
      </c>
      <c r="I150" s="20" t="s">
        <v>360</v>
      </c>
      <c r="J150" s="20" t="s">
        <v>973</v>
      </c>
      <c r="K150" s="20" t="s">
        <v>121</v>
      </c>
      <c r="L150" s="20" t="s">
        <v>362</v>
      </c>
      <c r="M150" s="20" t="s">
        <v>969</v>
      </c>
      <c r="N150" s="20" t="s">
        <v>979</v>
      </c>
      <c r="O150" s="20" t="s">
        <v>108</v>
      </c>
      <c r="P150" s="20">
        <v>500</v>
      </c>
      <c r="Q150" s="20" t="s">
        <v>364</v>
      </c>
      <c r="R150" s="20">
        <v>10</v>
      </c>
      <c r="S150" s="20">
        <v>10</v>
      </c>
      <c r="T150" s="20"/>
      <c r="U150" s="20">
        <v>1</v>
      </c>
      <c r="V150" s="20">
        <v>65</v>
      </c>
      <c r="W150" s="20">
        <v>210</v>
      </c>
      <c r="X150" s="20">
        <v>1</v>
      </c>
      <c r="Y150" s="20">
        <v>48</v>
      </c>
      <c r="Z150" s="20">
        <v>156</v>
      </c>
      <c r="AA150" s="20" t="s">
        <v>980</v>
      </c>
      <c r="AB150" s="20" t="s">
        <v>366</v>
      </c>
      <c r="AC150" s="20" t="s">
        <v>98</v>
      </c>
      <c r="AD150" s="20" t="s">
        <v>99</v>
      </c>
      <c r="AE150" s="20" t="s">
        <v>969</v>
      </c>
      <c r="AF150" s="20" t="s">
        <v>975</v>
      </c>
      <c r="AG150" s="20" t="s">
        <v>973</v>
      </c>
      <c r="AH150" s="20" t="s">
        <v>976</v>
      </c>
      <c r="AI150" s="20"/>
    </row>
    <row r="151" s="3" customFormat="1" ht="80" customHeight="1" spans="1:35">
      <c r="A151" s="19">
        <v>3</v>
      </c>
      <c r="B151" s="19" t="s">
        <v>82</v>
      </c>
      <c r="C151" s="20" t="s">
        <v>83</v>
      </c>
      <c r="D151" s="20" t="s">
        <v>84</v>
      </c>
      <c r="E151" s="20" t="s">
        <v>969</v>
      </c>
      <c r="F151" s="20" t="s">
        <v>981</v>
      </c>
      <c r="G151" s="20" t="s">
        <v>982</v>
      </c>
      <c r="H151" s="20" t="s">
        <v>983</v>
      </c>
      <c r="I151" s="20" t="s">
        <v>360</v>
      </c>
      <c r="J151" s="20" t="s">
        <v>984</v>
      </c>
      <c r="K151" s="20" t="s">
        <v>121</v>
      </c>
      <c r="L151" s="20" t="s">
        <v>362</v>
      </c>
      <c r="M151" s="20" t="s">
        <v>969</v>
      </c>
      <c r="N151" s="20" t="s">
        <v>985</v>
      </c>
      <c r="O151" s="20" t="s">
        <v>108</v>
      </c>
      <c r="P151" s="20">
        <v>3000</v>
      </c>
      <c r="Q151" s="20" t="s">
        <v>364</v>
      </c>
      <c r="R151" s="20">
        <v>60</v>
      </c>
      <c r="S151" s="20">
        <v>60</v>
      </c>
      <c r="T151" s="20"/>
      <c r="U151" s="20">
        <v>1</v>
      </c>
      <c r="V151" s="20">
        <v>81</v>
      </c>
      <c r="W151" s="20">
        <v>256</v>
      </c>
      <c r="X151" s="20">
        <v>1</v>
      </c>
      <c r="Y151" s="20">
        <v>66</v>
      </c>
      <c r="Z151" s="20">
        <v>210</v>
      </c>
      <c r="AA151" s="20" t="s">
        <v>986</v>
      </c>
      <c r="AB151" s="20" t="s">
        <v>366</v>
      </c>
      <c r="AC151" s="20" t="s">
        <v>98</v>
      </c>
      <c r="AD151" s="20" t="s">
        <v>99</v>
      </c>
      <c r="AE151" s="20" t="s">
        <v>969</v>
      </c>
      <c r="AF151" s="20" t="s">
        <v>975</v>
      </c>
      <c r="AG151" s="20" t="s">
        <v>969</v>
      </c>
      <c r="AH151" s="20" t="s">
        <v>975</v>
      </c>
      <c r="AI151" s="20"/>
    </row>
    <row r="152" s="3" customFormat="1" ht="80" customHeight="1" spans="1:35">
      <c r="A152" s="19">
        <v>4</v>
      </c>
      <c r="B152" s="19" t="s">
        <v>82</v>
      </c>
      <c r="C152" s="20" t="s">
        <v>83</v>
      </c>
      <c r="D152" s="20" t="s">
        <v>84</v>
      </c>
      <c r="E152" s="20" t="s">
        <v>969</v>
      </c>
      <c r="F152" s="20" t="s">
        <v>987</v>
      </c>
      <c r="G152" s="20" t="s">
        <v>988</v>
      </c>
      <c r="H152" s="20" t="s">
        <v>972</v>
      </c>
      <c r="I152" s="20" t="s">
        <v>360</v>
      </c>
      <c r="J152" s="20" t="s">
        <v>989</v>
      </c>
      <c r="K152" s="20" t="s">
        <v>121</v>
      </c>
      <c r="L152" s="20" t="s">
        <v>362</v>
      </c>
      <c r="M152" s="20" t="s">
        <v>969</v>
      </c>
      <c r="N152" s="20" t="s">
        <v>990</v>
      </c>
      <c r="O152" s="20" t="s">
        <v>108</v>
      </c>
      <c r="P152" s="20">
        <v>6700</v>
      </c>
      <c r="Q152" s="20" t="s">
        <v>364</v>
      </c>
      <c r="R152" s="20">
        <v>134</v>
      </c>
      <c r="S152" s="20">
        <v>134</v>
      </c>
      <c r="T152" s="20"/>
      <c r="U152" s="20">
        <v>1</v>
      </c>
      <c r="V152" s="20">
        <v>256</v>
      </c>
      <c r="W152" s="20">
        <v>541</v>
      </c>
      <c r="X152" s="20">
        <v>1</v>
      </c>
      <c r="Y152" s="20">
        <v>165</v>
      </c>
      <c r="Z152" s="20">
        <v>287</v>
      </c>
      <c r="AA152" s="20" t="s">
        <v>991</v>
      </c>
      <c r="AB152" s="20" t="s">
        <v>366</v>
      </c>
      <c r="AC152" s="20" t="s">
        <v>98</v>
      </c>
      <c r="AD152" s="20" t="s">
        <v>99</v>
      </c>
      <c r="AE152" s="20" t="s">
        <v>969</v>
      </c>
      <c r="AF152" s="20" t="s">
        <v>975</v>
      </c>
      <c r="AG152" s="20" t="s">
        <v>969</v>
      </c>
      <c r="AH152" s="20" t="s">
        <v>975</v>
      </c>
      <c r="AI152" s="20"/>
    </row>
    <row r="153" s="3" customFormat="1" ht="80" customHeight="1" spans="1:35">
      <c r="A153" s="19">
        <v>5</v>
      </c>
      <c r="B153" s="19" t="s">
        <v>82</v>
      </c>
      <c r="C153" s="20" t="s">
        <v>83</v>
      </c>
      <c r="D153" s="20" t="s">
        <v>84</v>
      </c>
      <c r="E153" s="20" t="s">
        <v>969</v>
      </c>
      <c r="F153" s="20" t="s">
        <v>970</v>
      </c>
      <c r="G153" s="20" t="s">
        <v>992</v>
      </c>
      <c r="H153" s="20" t="s">
        <v>993</v>
      </c>
      <c r="I153" s="20" t="s">
        <v>89</v>
      </c>
      <c r="J153" s="20" t="s">
        <v>970</v>
      </c>
      <c r="K153" s="20" t="s">
        <v>105</v>
      </c>
      <c r="L153" s="20" t="s">
        <v>245</v>
      </c>
      <c r="M153" s="20" t="s">
        <v>969</v>
      </c>
      <c r="N153" s="20" t="s">
        <v>994</v>
      </c>
      <c r="O153" s="20" t="s">
        <v>108</v>
      </c>
      <c r="P153" s="20">
        <v>200</v>
      </c>
      <c r="Q153" s="20" t="s">
        <v>152</v>
      </c>
      <c r="R153" s="20">
        <v>50</v>
      </c>
      <c r="S153" s="20">
        <v>50</v>
      </c>
      <c r="T153" s="20">
        <v>0</v>
      </c>
      <c r="U153" s="20">
        <v>1</v>
      </c>
      <c r="V153" s="20">
        <v>114</v>
      </c>
      <c r="W153" s="20">
        <v>369</v>
      </c>
      <c r="X153" s="20">
        <v>1</v>
      </c>
      <c r="Y153" s="20">
        <v>92</v>
      </c>
      <c r="Z153" s="20">
        <v>293</v>
      </c>
      <c r="AA153" s="20" t="s">
        <v>995</v>
      </c>
      <c r="AB153" s="20" t="s">
        <v>996</v>
      </c>
      <c r="AC153" s="20" t="s">
        <v>98</v>
      </c>
      <c r="AD153" s="20" t="s">
        <v>99</v>
      </c>
      <c r="AE153" s="20" t="s">
        <v>969</v>
      </c>
      <c r="AF153" s="20" t="s">
        <v>975</v>
      </c>
      <c r="AG153" s="20" t="s">
        <v>973</v>
      </c>
      <c r="AH153" s="20" t="s">
        <v>976</v>
      </c>
      <c r="AI153" s="19"/>
    </row>
    <row r="154" s="3" customFormat="1" ht="80" customHeight="1" spans="1:35">
      <c r="A154" s="19">
        <v>6</v>
      </c>
      <c r="B154" s="20" t="s">
        <v>114</v>
      </c>
      <c r="C154" s="20" t="s">
        <v>115</v>
      </c>
      <c r="D154" s="20" t="s">
        <v>325</v>
      </c>
      <c r="E154" s="20" t="s">
        <v>969</v>
      </c>
      <c r="F154" s="20" t="s">
        <v>970</v>
      </c>
      <c r="G154" s="20" t="s">
        <v>997</v>
      </c>
      <c r="H154" s="20" t="s">
        <v>998</v>
      </c>
      <c r="I154" s="20" t="s">
        <v>89</v>
      </c>
      <c r="J154" s="20" t="s">
        <v>999</v>
      </c>
      <c r="K154" s="20" t="s">
        <v>959</v>
      </c>
      <c r="L154" s="20" t="s">
        <v>1000</v>
      </c>
      <c r="M154" s="20" t="s">
        <v>969</v>
      </c>
      <c r="N154" s="20" t="s">
        <v>1001</v>
      </c>
      <c r="O154" s="20" t="s">
        <v>190</v>
      </c>
      <c r="P154" s="20">
        <v>1</v>
      </c>
      <c r="Q154" s="20" t="s">
        <v>1002</v>
      </c>
      <c r="R154" s="20">
        <v>57</v>
      </c>
      <c r="S154" s="20">
        <v>57</v>
      </c>
      <c r="T154" s="20">
        <v>0</v>
      </c>
      <c r="U154" s="20">
        <v>1</v>
      </c>
      <c r="V154" s="20">
        <v>197</v>
      </c>
      <c r="W154" s="20">
        <v>583</v>
      </c>
      <c r="X154" s="20">
        <v>1</v>
      </c>
      <c r="Y154" s="20">
        <v>107</v>
      </c>
      <c r="Z154" s="20">
        <v>320</v>
      </c>
      <c r="AA154" s="20" t="s">
        <v>1003</v>
      </c>
      <c r="AB154" s="20" t="s">
        <v>996</v>
      </c>
      <c r="AC154" s="20" t="s">
        <v>127</v>
      </c>
      <c r="AD154" s="20" t="s">
        <v>128</v>
      </c>
      <c r="AE154" s="20" t="s">
        <v>969</v>
      </c>
      <c r="AF154" s="20" t="s">
        <v>975</v>
      </c>
      <c r="AG154" s="20" t="s">
        <v>973</v>
      </c>
      <c r="AH154" s="20" t="s">
        <v>976</v>
      </c>
      <c r="AI154" s="19"/>
    </row>
    <row r="155" s="3" customFormat="1" ht="80" customHeight="1" spans="1:35">
      <c r="A155" s="19">
        <v>7</v>
      </c>
      <c r="B155" s="19" t="s">
        <v>82</v>
      </c>
      <c r="C155" s="20" t="s">
        <v>83</v>
      </c>
      <c r="D155" s="20" t="s">
        <v>84</v>
      </c>
      <c r="E155" s="20" t="s">
        <v>969</v>
      </c>
      <c r="F155" s="20" t="s">
        <v>970</v>
      </c>
      <c r="G155" s="20" t="s">
        <v>1004</v>
      </c>
      <c r="H155" s="20" t="s">
        <v>1005</v>
      </c>
      <c r="I155" s="20" t="s">
        <v>89</v>
      </c>
      <c r="J155" s="20" t="s">
        <v>970</v>
      </c>
      <c r="K155" s="20" t="s">
        <v>829</v>
      </c>
      <c r="L155" s="20" t="s">
        <v>260</v>
      </c>
      <c r="M155" s="20" t="s">
        <v>969</v>
      </c>
      <c r="N155" s="20" t="s">
        <v>1006</v>
      </c>
      <c r="O155" s="20" t="s">
        <v>108</v>
      </c>
      <c r="P155" s="20">
        <v>100</v>
      </c>
      <c r="Q155" s="20" t="s">
        <v>109</v>
      </c>
      <c r="R155" s="20">
        <v>5</v>
      </c>
      <c r="S155" s="20">
        <v>5</v>
      </c>
      <c r="T155" s="20">
        <v>0</v>
      </c>
      <c r="U155" s="20">
        <v>1</v>
      </c>
      <c r="V155" s="20">
        <v>38</v>
      </c>
      <c r="W155" s="20">
        <v>95</v>
      </c>
      <c r="X155" s="20">
        <v>1</v>
      </c>
      <c r="Y155" s="20">
        <v>23</v>
      </c>
      <c r="Z155" s="20">
        <v>64</v>
      </c>
      <c r="AA155" s="20" t="s">
        <v>1007</v>
      </c>
      <c r="AB155" s="20" t="s">
        <v>996</v>
      </c>
      <c r="AC155" s="20" t="s">
        <v>98</v>
      </c>
      <c r="AD155" s="20" t="s">
        <v>99</v>
      </c>
      <c r="AE155" s="20" t="s">
        <v>969</v>
      </c>
      <c r="AF155" s="20" t="s">
        <v>975</v>
      </c>
      <c r="AG155" s="20" t="s">
        <v>973</v>
      </c>
      <c r="AH155" s="20" t="s">
        <v>976</v>
      </c>
      <c r="AI155" s="20"/>
    </row>
    <row r="156" s="3" customFormat="1" ht="80" customHeight="1" spans="1:35">
      <c r="A156" s="19">
        <v>8</v>
      </c>
      <c r="B156" s="19" t="s">
        <v>82</v>
      </c>
      <c r="C156" s="20" t="s">
        <v>83</v>
      </c>
      <c r="D156" s="20" t="s">
        <v>380</v>
      </c>
      <c r="E156" s="20" t="s">
        <v>969</v>
      </c>
      <c r="F156" s="20" t="s">
        <v>970</v>
      </c>
      <c r="G156" s="20" t="s">
        <v>1008</v>
      </c>
      <c r="H156" s="20" t="s">
        <v>1009</v>
      </c>
      <c r="I156" s="20" t="s">
        <v>89</v>
      </c>
      <c r="J156" s="20" t="s">
        <v>1010</v>
      </c>
      <c r="K156" s="20" t="s">
        <v>829</v>
      </c>
      <c r="L156" s="20" t="s">
        <v>260</v>
      </c>
      <c r="M156" s="20" t="s">
        <v>969</v>
      </c>
      <c r="N156" s="20" t="s">
        <v>1011</v>
      </c>
      <c r="O156" s="20" t="s">
        <v>190</v>
      </c>
      <c r="P156" s="20">
        <v>2</v>
      </c>
      <c r="Q156" s="20" t="s">
        <v>1012</v>
      </c>
      <c r="R156" s="20">
        <v>58</v>
      </c>
      <c r="S156" s="20">
        <v>58</v>
      </c>
      <c r="T156" s="20">
        <v>0</v>
      </c>
      <c r="U156" s="20">
        <v>1</v>
      </c>
      <c r="V156" s="20">
        <v>22</v>
      </c>
      <c r="W156" s="20">
        <v>67</v>
      </c>
      <c r="X156" s="20">
        <v>1</v>
      </c>
      <c r="Y156" s="20">
        <v>7</v>
      </c>
      <c r="Z156" s="20">
        <v>21</v>
      </c>
      <c r="AA156" s="20" t="s">
        <v>1013</v>
      </c>
      <c r="AB156" s="20" t="s">
        <v>1014</v>
      </c>
      <c r="AC156" s="20" t="s">
        <v>98</v>
      </c>
      <c r="AD156" s="20" t="s">
        <v>99</v>
      </c>
      <c r="AE156" s="20" t="s">
        <v>969</v>
      </c>
      <c r="AF156" s="20" t="s">
        <v>975</v>
      </c>
      <c r="AG156" s="20" t="s">
        <v>973</v>
      </c>
      <c r="AH156" s="20" t="s">
        <v>976</v>
      </c>
      <c r="AI156" s="19"/>
    </row>
    <row r="157" s="3" customFormat="1" ht="80" customHeight="1" spans="1:35">
      <c r="A157" s="19">
        <v>9</v>
      </c>
      <c r="B157" s="19" t="s">
        <v>82</v>
      </c>
      <c r="C157" s="20" t="s">
        <v>720</v>
      </c>
      <c r="D157" s="20" t="s">
        <v>721</v>
      </c>
      <c r="E157" s="20" t="s">
        <v>969</v>
      </c>
      <c r="F157" s="20" t="s">
        <v>970</v>
      </c>
      <c r="G157" s="20" t="s">
        <v>1015</v>
      </c>
      <c r="H157" s="20" t="s">
        <v>1016</v>
      </c>
      <c r="I157" s="20" t="s">
        <v>89</v>
      </c>
      <c r="J157" s="20" t="s">
        <v>1010</v>
      </c>
      <c r="K157" s="20" t="s">
        <v>829</v>
      </c>
      <c r="L157" s="20" t="s">
        <v>260</v>
      </c>
      <c r="M157" s="20" t="s">
        <v>969</v>
      </c>
      <c r="N157" s="20" t="s">
        <v>1017</v>
      </c>
      <c r="O157" s="20" t="s">
        <v>880</v>
      </c>
      <c r="P157" s="20">
        <v>1</v>
      </c>
      <c r="Q157" s="20" t="s">
        <v>1018</v>
      </c>
      <c r="R157" s="20">
        <v>97</v>
      </c>
      <c r="S157" s="20">
        <v>97</v>
      </c>
      <c r="T157" s="20">
        <v>0</v>
      </c>
      <c r="U157" s="20">
        <v>1</v>
      </c>
      <c r="V157" s="20">
        <v>22</v>
      </c>
      <c r="W157" s="20">
        <v>67</v>
      </c>
      <c r="X157" s="20">
        <v>1</v>
      </c>
      <c r="Y157" s="20">
        <v>7</v>
      </c>
      <c r="Z157" s="20">
        <v>21</v>
      </c>
      <c r="AA157" s="20" t="s">
        <v>1019</v>
      </c>
      <c r="AB157" s="20" t="s">
        <v>996</v>
      </c>
      <c r="AC157" s="20" t="s">
        <v>98</v>
      </c>
      <c r="AD157" s="20" t="s">
        <v>99</v>
      </c>
      <c r="AE157" s="20" t="s">
        <v>969</v>
      </c>
      <c r="AF157" s="20" t="s">
        <v>975</v>
      </c>
      <c r="AG157" s="20" t="s">
        <v>969</v>
      </c>
      <c r="AH157" s="20" t="s">
        <v>975</v>
      </c>
      <c r="AI157" s="19"/>
    </row>
    <row r="158" s="3" customFormat="1" ht="80" customHeight="1" spans="1:35">
      <c r="A158" s="19">
        <v>10</v>
      </c>
      <c r="B158" s="20" t="s">
        <v>114</v>
      </c>
      <c r="C158" s="20" t="s">
        <v>115</v>
      </c>
      <c r="D158" s="20" t="s">
        <v>410</v>
      </c>
      <c r="E158" s="20" t="s">
        <v>969</v>
      </c>
      <c r="F158" s="20" t="s">
        <v>1020</v>
      </c>
      <c r="G158" s="20" t="s">
        <v>1021</v>
      </c>
      <c r="H158" s="20" t="s">
        <v>1022</v>
      </c>
      <c r="I158" s="20" t="s">
        <v>89</v>
      </c>
      <c r="J158" s="20" t="s">
        <v>1023</v>
      </c>
      <c r="K158" s="20" t="s">
        <v>245</v>
      </c>
      <c r="L158" s="20" t="s">
        <v>121</v>
      </c>
      <c r="M158" s="20" t="s">
        <v>969</v>
      </c>
      <c r="N158" s="20" t="s">
        <v>1024</v>
      </c>
      <c r="O158" s="20" t="s">
        <v>880</v>
      </c>
      <c r="P158" s="20">
        <v>1</v>
      </c>
      <c r="Q158" s="20" t="s">
        <v>1025</v>
      </c>
      <c r="R158" s="20">
        <v>15</v>
      </c>
      <c r="S158" s="20">
        <v>15</v>
      </c>
      <c r="T158" s="20">
        <v>0</v>
      </c>
      <c r="U158" s="20">
        <v>1</v>
      </c>
      <c r="V158" s="20">
        <v>28</v>
      </c>
      <c r="W158" s="20">
        <v>87</v>
      </c>
      <c r="X158" s="20">
        <v>1</v>
      </c>
      <c r="Y158" s="20">
        <v>19</v>
      </c>
      <c r="Z158" s="20">
        <v>61</v>
      </c>
      <c r="AA158" s="20" t="s">
        <v>1026</v>
      </c>
      <c r="AB158" s="20" t="s">
        <v>1027</v>
      </c>
      <c r="AC158" s="20" t="s">
        <v>98</v>
      </c>
      <c r="AD158" s="20" t="s">
        <v>99</v>
      </c>
      <c r="AE158" s="20" t="s">
        <v>969</v>
      </c>
      <c r="AF158" s="20" t="s">
        <v>975</v>
      </c>
      <c r="AG158" s="20" t="s">
        <v>1028</v>
      </c>
      <c r="AH158" s="20" t="s">
        <v>1029</v>
      </c>
      <c r="AI158" s="19"/>
    </row>
    <row r="159" s="3" customFormat="1" ht="80" customHeight="1" spans="1:35">
      <c r="A159" s="19">
        <v>11</v>
      </c>
      <c r="B159" s="20" t="s">
        <v>114</v>
      </c>
      <c r="C159" s="20" t="s">
        <v>115</v>
      </c>
      <c r="D159" s="20" t="s">
        <v>325</v>
      </c>
      <c r="E159" s="20" t="s">
        <v>969</v>
      </c>
      <c r="F159" s="20" t="s">
        <v>1020</v>
      </c>
      <c r="G159" s="20" t="s">
        <v>1030</v>
      </c>
      <c r="H159" s="20" t="s">
        <v>1031</v>
      </c>
      <c r="I159" s="20" t="s">
        <v>89</v>
      </c>
      <c r="J159" s="20" t="s">
        <v>1032</v>
      </c>
      <c r="K159" s="20" t="s">
        <v>121</v>
      </c>
      <c r="L159" s="20" t="s">
        <v>414</v>
      </c>
      <c r="M159" s="20" t="s">
        <v>969</v>
      </c>
      <c r="N159" s="20" t="s">
        <v>1033</v>
      </c>
      <c r="O159" s="20" t="s">
        <v>190</v>
      </c>
      <c r="P159" s="20">
        <v>1</v>
      </c>
      <c r="Q159" s="20" t="s">
        <v>761</v>
      </c>
      <c r="R159" s="20">
        <v>58</v>
      </c>
      <c r="S159" s="20">
        <v>58</v>
      </c>
      <c r="T159" s="20">
        <v>0</v>
      </c>
      <c r="U159" s="20">
        <v>2</v>
      </c>
      <c r="V159" s="20">
        <v>63</v>
      </c>
      <c r="W159" s="20">
        <v>205</v>
      </c>
      <c r="X159" s="20">
        <v>1</v>
      </c>
      <c r="Y159" s="20">
        <v>41</v>
      </c>
      <c r="Z159" s="20">
        <v>141</v>
      </c>
      <c r="AA159" s="20" t="s">
        <v>1034</v>
      </c>
      <c r="AB159" s="20" t="s">
        <v>996</v>
      </c>
      <c r="AC159" s="20" t="s">
        <v>127</v>
      </c>
      <c r="AD159" s="20" t="s">
        <v>128</v>
      </c>
      <c r="AE159" s="20" t="s">
        <v>969</v>
      </c>
      <c r="AF159" s="20" t="s">
        <v>975</v>
      </c>
      <c r="AG159" s="20" t="s">
        <v>1028</v>
      </c>
      <c r="AH159" s="20" t="s">
        <v>1029</v>
      </c>
      <c r="AI159" s="19"/>
    </row>
    <row r="160" s="3" customFormat="1" ht="80" customHeight="1" spans="1:35">
      <c r="A160" s="19">
        <v>12</v>
      </c>
      <c r="B160" s="19" t="s">
        <v>82</v>
      </c>
      <c r="C160" s="20" t="s">
        <v>83</v>
      </c>
      <c r="D160" s="20" t="s">
        <v>84</v>
      </c>
      <c r="E160" s="20" t="s">
        <v>969</v>
      </c>
      <c r="F160" s="20" t="s">
        <v>1020</v>
      </c>
      <c r="G160" s="20" t="s">
        <v>1035</v>
      </c>
      <c r="H160" s="20" t="s">
        <v>1036</v>
      </c>
      <c r="I160" s="20" t="s">
        <v>89</v>
      </c>
      <c r="J160" s="20" t="s">
        <v>1037</v>
      </c>
      <c r="K160" s="20" t="s">
        <v>829</v>
      </c>
      <c r="L160" s="20" t="s">
        <v>260</v>
      </c>
      <c r="M160" s="20" t="s">
        <v>969</v>
      </c>
      <c r="N160" s="20" t="s">
        <v>1038</v>
      </c>
      <c r="O160" s="20" t="s">
        <v>108</v>
      </c>
      <c r="P160" s="20">
        <v>450</v>
      </c>
      <c r="Q160" s="20" t="s">
        <v>109</v>
      </c>
      <c r="R160" s="20">
        <v>22.5</v>
      </c>
      <c r="S160" s="20">
        <v>22.5</v>
      </c>
      <c r="T160" s="20">
        <v>0</v>
      </c>
      <c r="U160" s="20">
        <v>1</v>
      </c>
      <c r="V160" s="20">
        <v>15</v>
      </c>
      <c r="W160" s="20">
        <v>41</v>
      </c>
      <c r="X160" s="20">
        <v>1</v>
      </c>
      <c r="Y160" s="20">
        <v>15</v>
      </c>
      <c r="Z160" s="20">
        <v>41</v>
      </c>
      <c r="AA160" s="20" t="s">
        <v>1039</v>
      </c>
      <c r="AB160" s="20" t="s">
        <v>996</v>
      </c>
      <c r="AC160" s="20" t="s">
        <v>98</v>
      </c>
      <c r="AD160" s="20" t="s">
        <v>99</v>
      </c>
      <c r="AE160" s="20" t="s">
        <v>969</v>
      </c>
      <c r="AF160" s="20" t="s">
        <v>975</v>
      </c>
      <c r="AG160" s="20" t="s">
        <v>1028</v>
      </c>
      <c r="AH160" s="20" t="s">
        <v>1029</v>
      </c>
      <c r="AI160" s="20"/>
    </row>
    <row r="161" s="3" customFormat="1" ht="80" customHeight="1" spans="1:35">
      <c r="A161" s="19">
        <v>13</v>
      </c>
      <c r="B161" s="19" t="s">
        <v>82</v>
      </c>
      <c r="C161" s="20" t="s">
        <v>185</v>
      </c>
      <c r="D161" s="20" t="s">
        <v>186</v>
      </c>
      <c r="E161" s="20" t="s">
        <v>969</v>
      </c>
      <c r="F161" s="20" t="s">
        <v>981</v>
      </c>
      <c r="G161" s="20" t="s">
        <v>1040</v>
      </c>
      <c r="H161" s="20" t="s">
        <v>1041</v>
      </c>
      <c r="I161" s="20" t="s">
        <v>89</v>
      </c>
      <c r="J161" s="20" t="s">
        <v>1042</v>
      </c>
      <c r="K161" s="20" t="s">
        <v>121</v>
      </c>
      <c r="L161" s="20" t="s">
        <v>829</v>
      </c>
      <c r="M161" s="20" t="s">
        <v>969</v>
      </c>
      <c r="N161" s="20" t="s">
        <v>1043</v>
      </c>
      <c r="O161" s="20" t="s">
        <v>880</v>
      </c>
      <c r="P161" s="20">
        <v>1</v>
      </c>
      <c r="Q161" s="20" t="s">
        <v>1044</v>
      </c>
      <c r="R161" s="20">
        <v>45</v>
      </c>
      <c r="S161" s="20">
        <v>45</v>
      </c>
      <c r="T161" s="20">
        <v>0</v>
      </c>
      <c r="U161" s="20">
        <v>1</v>
      </c>
      <c r="V161" s="20">
        <v>60</v>
      </c>
      <c r="W161" s="20">
        <v>210</v>
      </c>
      <c r="X161" s="20">
        <v>1</v>
      </c>
      <c r="Y161" s="20">
        <v>35</v>
      </c>
      <c r="Z161" s="20">
        <v>160</v>
      </c>
      <c r="AA161" s="20" t="s">
        <v>1045</v>
      </c>
      <c r="AB161" s="20" t="s">
        <v>996</v>
      </c>
      <c r="AC161" s="20" t="s">
        <v>98</v>
      </c>
      <c r="AD161" s="20" t="s">
        <v>99</v>
      </c>
      <c r="AE161" s="20" t="s">
        <v>969</v>
      </c>
      <c r="AF161" s="20" t="s">
        <v>975</v>
      </c>
      <c r="AG161" s="20" t="s">
        <v>984</v>
      </c>
      <c r="AH161" s="20" t="s">
        <v>1046</v>
      </c>
      <c r="AI161" s="19"/>
    </row>
    <row r="162" s="3" customFormat="1" ht="80" customHeight="1" spans="1:35">
      <c r="A162" s="19">
        <v>14</v>
      </c>
      <c r="B162" s="20" t="s">
        <v>114</v>
      </c>
      <c r="C162" s="20" t="s">
        <v>115</v>
      </c>
      <c r="D162" s="20" t="s">
        <v>325</v>
      </c>
      <c r="E162" s="20" t="s">
        <v>969</v>
      </c>
      <c r="F162" s="20" t="s">
        <v>987</v>
      </c>
      <c r="G162" s="20" t="s">
        <v>1047</v>
      </c>
      <c r="H162" s="20" t="s">
        <v>1048</v>
      </c>
      <c r="I162" s="20" t="s">
        <v>89</v>
      </c>
      <c r="J162" s="20" t="s">
        <v>1049</v>
      </c>
      <c r="K162" s="20" t="s">
        <v>121</v>
      </c>
      <c r="L162" s="20" t="s">
        <v>414</v>
      </c>
      <c r="M162" s="20" t="s">
        <v>969</v>
      </c>
      <c r="N162" s="20" t="s">
        <v>1050</v>
      </c>
      <c r="O162" s="20" t="s">
        <v>190</v>
      </c>
      <c r="P162" s="20">
        <v>1</v>
      </c>
      <c r="Q162" s="20" t="s">
        <v>1051</v>
      </c>
      <c r="R162" s="20">
        <v>59</v>
      </c>
      <c r="S162" s="20">
        <v>59</v>
      </c>
      <c r="T162" s="20">
        <v>0</v>
      </c>
      <c r="U162" s="20">
        <v>1</v>
      </c>
      <c r="V162" s="20">
        <v>98</v>
      </c>
      <c r="W162" s="20">
        <v>293</v>
      </c>
      <c r="X162" s="20">
        <v>1</v>
      </c>
      <c r="Y162" s="20">
        <v>58</v>
      </c>
      <c r="Z162" s="20">
        <v>178</v>
      </c>
      <c r="AA162" s="20" t="s">
        <v>1052</v>
      </c>
      <c r="AB162" s="20" t="s">
        <v>996</v>
      </c>
      <c r="AC162" s="20" t="s">
        <v>127</v>
      </c>
      <c r="AD162" s="20" t="s">
        <v>128</v>
      </c>
      <c r="AE162" s="20" t="s">
        <v>969</v>
      </c>
      <c r="AF162" s="20" t="s">
        <v>975</v>
      </c>
      <c r="AG162" s="20" t="s">
        <v>989</v>
      </c>
      <c r="AH162" s="20" t="s">
        <v>1053</v>
      </c>
      <c r="AI162" s="19"/>
    </row>
    <row r="163" s="3" customFormat="1" ht="80" customHeight="1" spans="1:35">
      <c r="A163" s="19">
        <v>15</v>
      </c>
      <c r="B163" s="20" t="s">
        <v>114</v>
      </c>
      <c r="C163" s="20" t="s">
        <v>115</v>
      </c>
      <c r="D163" s="20" t="s">
        <v>116</v>
      </c>
      <c r="E163" s="20" t="s">
        <v>969</v>
      </c>
      <c r="F163" s="20" t="s">
        <v>987</v>
      </c>
      <c r="G163" s="20" t="s">
        <v>1054</v>
      </c>
      <c r="H163" s="20" t="s">
        <v>1055</v>
      </c>
      <c r="I163" s="20" t="s">
        <v>89</v>
      </c>
      <c r="J163" s="20" t="s">
        <v>1056</v>
      </c>
      <c r="K163" s="20" t="s">
        <v>121</v>
      </c>
      <c r="L163" s="20" t="s">
        <v>829</v>
      </c>
      <c r="M163" s="20" t="s">
        <v>969</v>
      </c>
      <c r="N163" s="20" t="s">
        <v>1057</v>
      </c>
      <c r="O163" s="20" t="s">
        <v>123</v>
      </c>
      <c r="P163" s="20">
        <v>1.45</v>
      </c>
      <c r="Q163" s="20" t="s">
        <v>262</v>
      </c>
      <c r="R163" s="20">
        <v>58</v>
      </c>
      <c r="S163" s="20">
        <v>58</v>
      </c>
      <c r="T163" s="20">
        <v>0</v>
      </c>
      <c r="U163" s="20">
        <v>1</v>
      </c>
      <c r="V163" s="20">
        <v>33</v>
      </c>
      <c r="W163" s="20">
        <v>110</v>
      </c>
      <c r="X163" s="20">
        <v>1</v>
      </c>
      <c r="Y163" s="20">
        <v>14</v>
      </c>
      <c r="Z163" s="20">
        <v>43</v>
      </c>
      <c r="AA163" s="20" t="s">
        <v>1058</v>
      </c>
      <c r="AB163" s="20" t="s">
        <v>996</v>
      </c>
      <c r="AC163" s="20" t="s">
        <v>127</v>
      </c>
      <c r="AD163" s="20" t="s">
        <v>128</v>
      </c>
      <c r="AE163" s="20" t="s">
        <v>969</v>
      </c>
      <c r="AF163" s="20" t="s">
        <v>975</v>
      </c>
      <c r="AG163" s="20" t="s">
        <v>989</v>
      </c>
      <c r="AH163" s="20" t="s">
        <v>1053</v>
      </c>
      <c r="AI163" s="20"/>
    </row>
    <row r="164" s="3" customFormat="1" ht="80" customHeight="1" spans="1:35">
      <c r="A164" s="19">
        <v>16</v>
      </c>
      <c r="B164" s="19" t="s">
        <v>82</v>
      </c>
      <c r="C164" s="20" t="s">
        <v>83</v>
      </c>
      <c r="D164" s="20" t="s">
        <v>84</v>
      </c>
      <c r="E164" s="20" t="s">
        <v>969</v>
      </c>
      <c r="F164" s="20" t="s">
        <v>970</v>
      </c>
      <c r="G164" s="20" t="s">
        <v>1059</v>
      </c>
      <c r="H164" s="20" t="s">
        <v>1060</v>
      </c>
      <c r="I164" s="20" t="s">
        <v>89</v>
      </c>
      <c r="J164" s="20" t="s">
        <v>1061</v>
      </c>
      <c r="K164" s="20" t="s">
        <v>829</v>
      </c>
      <c r="L164" s="20" t="s">
        <v>260</v>
      </c>
      <c r="M164" s="20" t="s">
        <v>969</v>
      </c>
      <c r="N164" s="20" t="s">
        <v>1062</v>
      </c>
      <c r="O164" s="20" t="s">
        <v>108</v>
      </c>
      <c r="P164" s="20">
        <v>1100</v>
      </c>
      <c r="Q164" s="20" t="s">
        <v>152</v>
      </c>
      <c r="R164" s="20">
        <v>275</v>
      </c>
      <c r="S164" s="20">
        <v>275</v>
      </c>
      <c r="T164" s="20">
        <v>0</v>
      </c>
      <c r="U164" s="20">
        <v>1</v>
      </c>
      <c r="V164" s="20">
        <v>32</v>
      </c>
      <c r="W164" s="20">
        <v>135</v>
      </c>
      <c r="X164" s="20">
        <v>1</v>
      </c>
      <c r="Y164" s="20">
        <v>90</v>
      </c>
      <c r="Z164" s="20">
        <v>254</v>
      </c>
      <c r="AA164" s="20" t="s">
        <v>1063</v>
      </c>
      <c r="AB164" s="20" t="s">
        <v>996</v>
      </c>
      <c r="AC164" s="20" t="s">
        <v>98</v>
      </c>
      <c r="AD164" s="20" t="s">
        <v>99</v>
      </c>
      <c r="AE164" s="20" t="s">
        <v>969</v>
      </c>
      <c r="AF164" s="20" t="s">
        <v>975</v>
      </c>
      <c r="AG164" s="20" t="s">
        <v>969</v>
      </c>
      <c r="AH164" s="20" t="s">
        <v>975</v>
      </c>
      <c r="AI164" s="19"/>
    </row>
    <row r="165" s="3" customFormat="1" ht="80" customHeight="1" spans="1:35">
      <c r="A165" s="19">
        <v>17</v>
      </c>
      <c r="B165" s="19" t="s">
        <v>82</v>
      </c>
      <c r="C165" s="19" t="s">
        <v>83</v>
      </c>
      <c r="D165" s="20" t="s">
        <v>84</v>
      </c>
      <c r="E165" s="19" t="s">
        <v>969</v>
      </c>
      <c r="F165" s="19" t="s">
        <v>1020</v>
      </c>
      <c r="G165" s="19"/>
      <c r="H165" s="19" t="s">
        <v>1064</v>
      </c>
      <c r="I165" s="19" t="s">
        <v>360</v>
      </c>
      <c r="J165" s="19" t="s">
        <v>1065</v>
      </c>
      <c r="K165" s="19" t="s">
        <v>385</v>
      </c>
      <c r="L165" s="19" t="s">
        <v>1066</v>
      </c>
      <c r="M165" s="19" t="s">
        <v>969</v>
      </c>
      <c r="N165" s="19" t="s">
        <v>1067</v>
      </c>
      <c r="O165" s="19" t="s">
        <v>108</v>
      </c>
      <c r="P165" s="19">
        <v>500</v>
      </c>
      <c r="Q165" s="20" t="s">
        <v>152</v>
      </c>
      <c r="R165" s="19">
        <v>25.51384</v>
      </c>
      <c r="S165" s="19">
        <v>25.51384</v>
      </c>
      <c r="T165" s="19"/>
      <c r="U165" s="19">
        <v>1</v>
      </c>
      <c r="V165" s="19">
        <v>21</v>
      </c>
      <c r="W165" s="19">
        <v>64</v>
      </c>
      <c r="X165" s="19">
        <v>1</v>
      </c>
      <c r="Y165" s="19">
        <v>16</v>
      </c>
      <c r="Z165" s="19">
        <v>52</v>
      </c>
      <c r="AA165" s="19" t="s">
        <v>1068</v>
      </c>
      <c r="AB165" s="19" t="s">
        <v>996</v>
      </c>
      <c r="AC165" s="19" t="s">
        <v>98</v>
      </c>
      <c r="AD165" s="19" t="s">
        <v>99</v>
      </c>
      <c r="AE165" s="20" t="s">
        <v>969</v>
      </c>
      <c r="AF165" s="20" t="s">
        <v>975</v>
      </c>
      <c r="AG165" s="20" t="s">
        <v>969</v>
      </c>
      <c r="AH165" s="20" t="s">
        <v>975</v>
      </c>
      <c r="AI165" s="20"/>
    </row>
    <row r="166" s="3" customFormat="1" ht="80" customHeight="1" spans="1:35">
      <c r="A166" s="19">
        <v>18</v>
      </c>
      <c r="B166" s="19" t="s">
        <v>82</v>
      </c>
      <c r="C166" s="19" t="s">
        <v>83</v>
      </c>
      <c r="D166" s="20" t="s">
        <v>84</v>
      </c>
      <c r="E166" s="19" t="s">
        <v>969</v>
      </c>
      <c r="F166" s="19" t="s">
        <v>987</v>
      </c>
      <c r="G166" s="19"/>
      <c r="H166" s="19" t="s">
        <v>1069</v>
      </c>
      <c r="I166" s="19" t="s">
        <v>360</v>
      </c>
      <c r="J166" s="19" t="s">
        <v>1070</v>
      </c>
      <c r="K166" s="19" t="s">
        <v>385</v>
      </c>
      <c r="L166" s="19" t="s">
        <v>1066</v>
      </c>
      <c r="M166" s="19" t="s">
        <v>969</v>
      </c>
      <c r="N166" s="19" t="s">
        <v>1071</v>
      </c>
      <c r="O166" s="19" t="s">
        <v>108</v>
      </c>
      <c r="P166" s="19">
        <v>1000</v>
      </c>
      <c r="Q166" s="20" t="s">
        <v>152</v>
      </c>
      <c r="R166" s="19">
        <v>54</v>
      </c>
      <c r="S166" s="19">
        <v>54</v>
      </c>
      <c r="T166" s="19"/>
      <c r="U166" s="19">
        <v>1</v>
      </c>
      <c r="V166" s="19">
        <v>288</v>
      </c>
      <c r="W166" s="19">
        <v>981</v>
      </c>
      <c r="X166" s="19">
        <v>1</v>
      </c>
      <c r="Y166" s="19">
        <v>148</v>
      </c>
      <c r="Z166" s="19">
        <v>432</v>
      </c>
      <c r="AA166" s="19" t="s">
        <v>1072</v>
      </c>
      <c r="AB166" s="19" t="s">
        <v>996</v>
      </c>
      <c r="AC166" s="19" t="s">
        <v>98</v>
      </c>
      <c r="AD166" s="19" t="s">
        <v>99</v>
      </c>
      <c r="AE166" s="20" t="s">
        <v>969</v>
      </c>
      <c r="AF166" s="20" t="s">
        <v>975</v>
      </c>
      <c r="AG166" s="20" t="s">
        <v>969</v>
      </c>
      <c r="AH166" s="20" t="s">
        <v>975</v>
      </c>
      <c r="AI166" s="20"/>
    </row>
    <row r="167" s="3" customFormat="1" ht="80" customHeight="1" spans="1:35">
      <c r="A167" s="19">
        <v>19</v>
      </c>
      <c r="B167" s="19" t="s">
        <v>82</v>
      </c>
      <c r="C167" s="19" t="s">
        <v>83</v>
      </c>
      <c r="D167" s="20" t="s">
        <v>84</v>
      </c>
      <c r="E167" s="19" t="s">
        <v>969</v>
      </c>
      <c r="F167" s="19" t="s">
        <v>970</v>
      </c>
      <c r="G167" s="19"/>
      <c r="H167" s="19" t="s">
        <v>1073</v>
      </c>
      <c r="I167" s="19" t="s">
        <v>360</v>
      </c>
      <c r="J167" s="19" t="s">
        <v>1074</v>
      </c>
      <c r="K167" s="19" t="s">
        <v>385</v>
      </c>
      <c r="L167" s="19" t="s">
        <v>1066</v>
      </c>
      <c r="M167" s="19" t="s">
        <v>969</v>
      </c>
      <c r="N167" s="19" t="s">
        <v>1075</v>
      </c>
      <c r="O167" s="19" t="s">
        <v>108</v>
      </c>
      <c r="P167" s="19">
        <v>800</v>
      </c>
      <c r="Q167" s="20" t="s">
        <v>152</v>
      </c>
      <c r="R167" s="19">
        <v>40.336</v>
      </c>
      <c r="S167" s="19">
        <v>40.336</v>
      </c>
      <c r="T167" s="19"/>
      <c r="U167" s="19">
        <v>1</v>
      </c>
      <c r="V167" s="19">
        <v>33</v>
      </c>
      <c r="W167" s="19">
        <v>105</v>
      </c>
      <c r="X167" s="19">
        <v>1</v>
      </c>
      <c r="Y167" s="19">
        <v>26</v>
      </c>
      <c r="Z167" s="19">
        <v>72</v>
      </c>
      <c r="AA167" s="19" t="s">
        <v>1076</v>
      </c>
      <c r="AB167" s="19" t="s">
        <v>996</v>
      </c>
      <c r="AC167" s="19" t="s">
        <v>98</v>
      </c>
      <c r="AD167" s="19" t="s">
        <v>99</v>
      </c>
      <c r="AE167" s="20" t="s">
        <v>969</v>
      </c>
      <c r="AF167" s="20" t="s">
        <v>975</v>
      </c>
      <c r="AG167" s="20" t="s">
        <v>969</v>
      </c>
      <c r="AH167" s="20" t="s">
        <v>975</v>
      </c>
      <c r="AI167" s="20"/>
    </row>
    <row r="168" s="3" customFormat="1" ht="80" customHeight="1" spans="1:35">
      <c r="A168" s="19">
        <v>20</v>
      </c>
      <c r="B168" s="19" t="s">
        <v>82</v>
      </c>
      <c r="C168" s="19" t="s">
        <v>83</v>
      </c>
      <c r="D168" s="20" t="s">
        <v>84</v>
      </c>
      <c r="E168" s="19" t="s">
        <v>969</v>
      </c>
      <c r="F168" s="19" t="s">
        <v>970</v>
      </c>
      <c r="G168" s="19"/>
      <c r="H168" s="19" t="s">
        <v>1077</v>
      </c>
      <c r="I168" s="19" t="s">
        <v>360</v>
      </c>
      <c r="J168" s="19" t="s">
        <v>1078</v>
      </c>
      <c r="K168" s="19" t="s">
        <v>385</v>
      </c>
      <c r="L168" s="19" t="s">
        <v>1066</v>
      </c>
      <c r="M168" s="19" t="s">
        <v>969</v>
      </c>
      <c r="N168" s="19" t="s">
        <v>1075</v>
      </c>
      <c r="O168" s="19" t="s">
        <v>108</v>
      </c>
      <c r="P168" s="19">
        <v>800</v>
      </c>
      <c r="Q168" s="20" t="s">
        <v>152</v>
      </c>
      <c r="R168" s="19">
        <v>40.4402</v>
      </c>
      <c r="S168" s="19">
        <v>40.4402</v>
      </c>
      <c r="T168" s="19"/>
      <c r="U168" s="19">
        <v>1</v>
      </c>
      <c r="V168" s="19">
        <v>32</v>
      </c>
      <c r="W168" s="19">
        <v>97</v>
      </c>
      <c r="X168" s="19">
        <v>1</v>
      </c>
      <c r="Y168" s="19">
        <v>25</v>
      </c>
      <c r="Z168" s="19">
        <v>68</v>
      </c>
      <c r="AA168" s="19" t="s">
        <v>1079</v>
      </c>
      <c r="AB168" s="19" t="s">
        <v>996</v>
      </c>
      <c r="AC168" s="19" t="s">
        <v>98</v>
      </c>
      <c r="AD168" s="19" t="s">
        <v>99</v>
      </c>
      <c r="AE168" s="20" t="s">
        <v>969</v>
      </c>
      <c r="AF168" s="20" t="s">
        <v>975</v>
      </c>
      <c r="AG168" s="20" t="s">
        <v>969</v>
      </c>
      <c r="AH168" s="20" t="s">
        <v>975</v>
      </c>
      <c r="AI168" s="20"/>
    </row>
    <row r="169" s="3" customFormat="1" ht="80" customHeight="1" spans="1:35">
      <c r="A169" s="19">
        <v>21</v>
      </c>
      <c r="B169" s="19" t="s">
        <v>82</v>
      </c>
      <c r="C169" s="19" t="s">
        <v>83</v>
      </c>
      <c r="D169" s="20" t="s">
        <v>84</v>
      </c>
      <c r="E169" s="19" t="s">
        <v>1080</v>
      </c>
      <c r="F169" s="19" t="s">
        <v>428</v>
      </c>
      <c r="G169" s="19"/>
      <c r="H169" s="19" t="s">
        <v>1081</v>
      </c>
      <c r="I169" s="19" t="s">
        <v>89</v>
      </c>
      <c r="J169" s="19" t="s">
        <v>1082</v>
      </c>
      <c r="K169" s="19" t="s">
        <v>245</v>
      </c>
      <c r="L169" s="19" t="s">
        <v>246</v>
      </c>
      <c r="M169" s="19" t="s">
        <v>1080</v>
      </c>
      <c r="N169" s="19" t="s">
        <v>1083</v>
      </c>
      <c r="O169" s="19" t="s">
        <v>108</v>
      </c>
      <c r="P169" s="19">
        <v>24000</v>
      </c>
      <c r="Q169" s="20" t="s">
        <v>248</v>
      </c>
      <c r="R169" s="19">
        <v>336</v>
      </c>
      <c r="S169" s="19">
        <v>336</v>
      </c>
      <c r="T169" s="19"/>
      <c r="U169" s="19">
        <v>5</v>
      </c>
      <c r="V169" s="19">
        <v>892</v>
      </c>
      <c r="W169" s="19">
        <v>1756</v>
      </c>
      <c r="X169" s="19">
        <v>5</v>
      </c>
      <c r="Y169" s="19">
        <v>521</v>
      </c>
      <c r="Z169" s="19">
        <v>956</v>
      </c>
      <c r="AA169" s="19" t="s">
        <v>1084</v>
      </c>
      <c r="AB169" s="19" t="s">
        <v>1085</v>
      </c>
      <c r="AC169" s="19" t="s">
        <v>98</v>
      </c>
      <c r="AD169" s="19" t="s">
        <v>99</v>
      </c>
      <c r="AE169" s="20" t="s">
        <v>969</v>
      </c>
      <c r="AF169" s="20" t="s">
        <v>975</v>
      </c>
      <c r="AG169" s="20" t="s">
        <v>969</v>
      </c>
      <c r="AH169" s="20" t="s">
        <v>975</v>
      </c>
      <c r="AI169" s="20"/>
    </row>
    <row r="170" s="3" customFormat="1" ht="24" customHeight="1" spans="1:35">
      <c r="A170" s="19" t="s">
        <v>254</v>
      </c>
      <c r="B170" s="19">
        <v>21</v>
      </c>
      <c r="C170" s="19"/>
      <c r="D170" s="19"/>
      <c r="E170" s="19"/>
      <c r="F170" s="19"/>
      <c r="G170" s="19"/>
      <c r="H170" s="19"/>
      <c r="I170" s="19"/>
      <c r="J170" s="19"/>
      <c r="K170" s="19"/>
      <c r="L170" s="19"/>
      <c r="M170" s="19"/>
      <c r="N170" s="19"/>
      <c r="O170" s="19"/>
      <c r="P170" s="19"/>
      <c r="Q170" s="19"/>
      <c r="R170" s="19">
        <f>SUM(R149:R169)</f>
        <v>1515.79004</v>
      </c>
      <c r="S170" s="19">
        <f>SUM(S149:S169)</f>
        <v>1515.79004</v>
      </c>
      <c r="T170" s="19">
        <f>SUM(T149:T169)</f>
        <v>0</v>
      </c>
      <c r="U170" s="19">
        <v>5</v>
      </c>
      <c r="V170" s="19">
        <f>SUM(V149:V169)</f>
        <v>2464</v>
      </c>
      <c r="W170" s="19">
        <f>SUM(W149:W169)</f>
        <v>6480</v>
      </c>
      <c r="X170" s="19">
        <v>5</v>
      </c>
      <c r="Y170" s="19">
        <f>SUM(Y149:Y169)</f>
        <v>1581</v>
      </c>
      <c r="Z170" s="19">
        <f>SUM(Z149:Z169)</f>
        <v>3995</v>
      </c>
      <c r="AA170" s="19"/>
      <c r="AB170" s="19"/>
      <c r="AC170" s="19"/>
      <c r="AD170" s="19"/>
      <c r="AE170" s="19"/>
      <c r="AF170" s="19"/>
      <c r="AG170" s="19"/>
      <c r="AH170" s="19"/>
      <c r="AI170" s="19"/>
    </row>
    <row r="171" s="3" customFormat="1" ht="99" customHeight="1" spans="1:35">
      <c r="A171" s="19">
        <v>1</v>
      </c>
      <c r="B171" s="19" t="s">
        <v>82</v>
      </c>
      <c r="C171" s="19" t="s">
        <v>83</v>
      </c>
      <c r="D171" s="19" t="s">
        <v>84</v>
      </c>
      <c r="E171" s="19" t="s">
        <v>1086</v>
      </c>
      <c r="F171" s="19" t="s">
        <v>1087</v>
      </c>
      <c r="G171" s="20" t="s">
        <v>1088</v>
      </c>
      <c r="H171" s="20" t="s">
        <v>1089</v>
      </c>
      <c r="I171" s="20" t="s">
        <v>360</v>
      </c>
      <c r="J171" s="19" t="s">
        <v>1090</v>
      </c>
      <c r="K171" s="19" t="s">
        <v>105</v>
      </c>
      <c r="L171" s="19" t="s">
        <v>246</v>
      </c>
      <c r="M171" s="19" t="s">
        <v>1086</v>
      </c>
      <c r="N171" s="20" t="s">
        <v>1091</v>
      </c>
      <c r="O171" s="19" t="s">
        <v>108</v>
      </c>
      <c r="P171" s="19">
        <v>2000</v>
      </c>
      <c r="Q171" s="19" t="s">
        <v>676</v>
      </c>
      <c r="R171" s="20">
        <v>40</v>
      </c>
      <c r="S171" s="20">
        <v>40</v>
      </c>
      <c r="T171" s="19"/>
      <c r="U171" s="19">
        <v>1</v>
      </c>
      <c r="V171" s="19">
        <v>192</v>
      </c>
      <c r="W171" s="19">
        <v>427</v>
      </c>
      <c r="X171" s="19">
        <v>1</v>
      </c>
      <c r="Y171" s="19">
        <v>103</v>
      </c>
      <c r="Z171" s="19">
        <v>278</v>
      </c>
      <c r="AA171" s="33" t="s">
        <v>365</v>
      </c>
      <c r="AB171" s="33" t="s">
        <v>366</v>
      </c>
      <c r="AC171" s="19" t="s">
        <v>98</v>
      </c>
      <c r="AD171" s="19" t="s">
        <v>99</v>
      </c>
      <c r="AE171" s="19" t="s">
        <v>1086</v>
      </c>
      <c r="AF171" s="19" t="s">
        <v>1092</v>
      </c>
      <c r="AG171" s="19" t="s">
        <v>1093</v>
      </c>
      <c r="AH171" s="19" t="s">
        <v>1094</v>
      </c>
      <c r="AI171" s="19"/>
    </row>
    <row r="172" s="3" customFormat="1" ht="99" customHeight="1" spans="1:35">
      <c r="A172" s="19">
        <v>2</v>
      </c>
      <c r="B172" s="19" t="s">
        <v>82</v>
      </c>
      <c r="C172" s="20" t="s">
        <v>83</v>
      </c>
      <c r="D172" s="20" t="s">
        <v>84</v>
      </c>
      <c r="E172" s="19" t="s">
        <v>1086</v>
      </c>
      <c r="F172" s="19" t="s">
        <v>1095</v>
      </c>
      <c r="G172" s="20" t="s">
        <v>1096</v>
      </c>
      <c r="H172" s="20" t="s">
        <v>1097</v>
      </c>
      <c r="I172" s="20" t="s">
        <v>360</v>
      </c>
      <c r="J172" s="20" t="s">
        <v>1098</v>
      </c>
      <c r="K172" s="19" t="s">
        <v>105</v>
      </c>
      <c r="L172" s="19" t="s">
        <v>246</v>
      </c>
      <c r="M172" s="19" t="s">
        <v>1086</v>
      </c>
      <c r="N172" s="20" t="s">
        <v>1091</v>
      </c>
      <c r="O172" s="19" t="s">
        <v>108</v>
      </c>
      <c r="P172" s="19">
        <v>260</v>
      </c>
      <c r="Q172" s="19" t="s">
        <v>676</v>
      </c>
      <c r="R172" s="20">
        <v>5.2</v>
      </c>
      <c r="S172" s="20">
        <v>5.2</v>
      </c>
      <c r="T172" s="19"/>
      <c r="U172" s="19">
        <v>1</v>
      </c>
      <c r="V172" s="19">
        <v>13</v>
      </c>
      <c r="W172" s="19">
        <v>38</v>
      </c>
      <c r="X172" s="19">
        <v>1</v>
      </c>
      <c r="Y172" s="19">
        <v>10</v>
      </c>
      <c r="Z172" s="19">
        <v>27</v>
      </c>
      <c r="AA172" s="33" t="s">
        <v>365</v>
      </c>
      <c r="AB172" s="33" t="s">
        <v>366</v>
      </c>
      <c r="AC172" s="19" t="s">
        <v>98</v>
      </c>
      <c r="AD172" s="19" t="s">
        <v>99</v>
      </c>
      <c r="AE172" s="19" t="s">
        <v>1086</v>
      </c>
      <c r="AF172" s="19" t="s">
        <v>1092</v>
      </c>
      <c r="AG172" s="19" t="s">
        <v>1099</v>
      </c>
      <c r="AH172" s="19" t="s">
        <v>1100</v>
      </c>
      <c r="AI172" s="19"/>
    </row>
    <row r="173" s="3" customFormat="1" ht="99" customHeight="1" spans="1:35">
      <c r="A173" s="19">
        <v>3</v>
      </c>
      <c r="B173" s="19" t="s">
        <v>82</v>
      </c>
      <c r="C173" s="20" t="s">
        <v>83</v>
      </c>
      <c r="D173" s="20" t="s">
        <v>84</v>
      </c>
      <c r="E173" s="19" t="s">
        <v>1086</v>
      </c>
      <c r="F173" s="19" t="s">
        <v>1101</v>
      </c>
      <c r="G173" s="20" t="s">
        <v>1102</v>
      </c>
      <c r="H173" s="20" t="s">
        <v>1103</v>
      </c>
      <c r="I173" s="20" t="s">
        <v>360</v>
      </c>
      <c r="J173" s="20" t="s">
        <v>1104</v>
      </c>
      <c r="K173" s="19" t="s">
        <v>105</v>
      </c>
      <c r="L173" s="19" t="s">
        <v>246</v>
      </c>
      <c r="M173" s="19" t="s">
        <v>1086</v>
      </c>
      <c r="N173" s="20" t="s">
        <v>1105</v>
      </c>
      <c r="O173" s="19" t="s">
        <v>108</v>
      </c>
      <c r="P173" s="20">
        <v>3186</v>
      </c>
      <c r="Q173" s="19" t="s">
        <v>676</v>
      </c>
      <c r="R173" s="20">
        <v>63.72</v>
      </c>
      <c r="S173" s="20">
        <v>63.72</v>
      </c>
      <c r="T173" s="19"/>
      <c r="U173" s="19">
        <v>1</v>
      </c>
      <c r="V173" s="19">
        <v>303</v>
      </c>
      <c r="W173" s="19">
        <v>896</v>
      </c>
      <c r="X173" s="19">
        <v>1</v>
      </c>
      <c r="Y173" s="19">
        <v>253</v>
      </c>
      <c r="Z173" s="19">
        <v>784</v>
      </c>
      <c r="AA173" s="33" t="s">
        <v>365</v>
      </c>
      <c r="AB173" s="33" t="s">
        <v>366</v>
      </c>
      <c r="AC173" s="19" t="s">
        <v>98</v>
      </c>
      <c r="AD173" s="19" t="s">
        <v>99</v>
      </c>
      <c r="AE173" s="19" t="s">
        <v>1086</v>
      </c>
      <c r="AF173" s="19" t="s">
        <v>1092</v>
      </c>
      <c r="AG173" s="19" t="s">
        <v>1106</v>
      </c>
      <c r="AH173" s="19" t="s">
        <v>1107</v>
      </c>
      <c r="AI173" s="19"/>
    </row>
    <row r="174" s="3" customFormat="1" ht="99" customHeight="1" spans="1:35">
      <c r="A174" s="19">
        <v>4</v>
      </c>
      <c r="B174" s="19" t="s">
        <v>82</v>
      </c>
      <c r="C174" s="20" t="s">
        <v>83</v>
      </c>
      <c r="D174" s="20" t="s">
        <v>84</v>
      </c>
      <c r="E174" s="19" t="s">
        <v>1086</v>
      </c>
      <c r="F174" s="19" t="s">
        <v>1108</v>
      </c>
      <c r="G174" s="20" t="s">
        <v>1109</v>
      </c>
      <c r="H174" s="20" t="s">
        <v>1110</v>
      </c>
      <c r="I174" s="20" t="s">
        <v>360</v>
      </c>
      <c r="J174" s="20" t="s">
        <v>1111</v>
      </c>
      <c r="K174" s="19" t="s">
        <v>105</v>
      </c>
      <c r="L174" s="19" t="s">
        <v>246</v>
      </c>
      <c r="M174" s="19" t="s">
        <v>1086</v>
      </c>
      <c r="N174" s="20" t="s">
        <v>1112</v>
      </c>
      <c r="O174" s="19" t="s">
        <v>108</v>
      </c>
      <c r="P174" s="20">
        <v>1500</v>
      </c>
      <c r="Q174" s="19" t="s">
        <v>676</v>
      </c>
      <c r="R174" s="20">
        <v>30</v>
      </c>
      <c r="S174" s="20">
        <v>30</v>
      </c>
      <c r="T174" s="19"/>
      <c r="U174" s="19">
        <v>1</v>
      </c>
      <c r="V174" s="19">
        <v>102</v>
      </c>
      <c r="W174" s="19">
        <v>307</v>
      </c>
      <c r="X174" s="19">
        <v>1</v>
      </c>
      <c r="Y174" s="19">
        <v>76</v>
      </c>
      <c r="Z174" s="19">
        <v>259</v>
      </c>
      <c r="AA174" s="33" t="s">
        <v>365</v>
      </c>
      <c r="AB174" s="33" t="s">
        <v>366</v>
      </c>
      <c r="AC174" s="19" t="s">
        <v>98</v>
      </c>
      <c r="AD174" s="19" t="s">
        <v>99</v>
      </c>
      <c r="AE174" s="19" t="s">
        <v>1086</v>
      </c>
      <c r="AF174" s="19" t="s">
        <v>1092</v>
      </c>
      <c r="AG174" s="19" t="s">
        <v>1113</v>
      </c>
      <c r="AH174" s="19" t="s">
        <v>1114</v>
      </c>
      <c r="AI174" s="19"/>
    </row>
    <row r="175" s="3" customFormat="1" ht="99" customHeight="1" spans="1:35">
      <c r="A175" s="19">
        <v>5</v>
      </c>
      <c r="B175" s="19" t="s">
        <v>82</v>
      </c>
      <c r="C175" s="20" t="s">
        <v>83</v>
      </c>
      <c r="D175" s="20" t="s">
        <v>84</v>
      </c>
      <c r="E175" s="19" t="s">
        <v>1086</v>
      </c>
      <c r="F175" s="19" t="s">
        <v>1115</v>
      </c>
      <c r="G175" s="20" t="s">
        <v>1116</v>
      </c>
      <c r="H175" s="20" t="s">
        <v>1117</v>
      </c>
      <c r="I175" s="20" t="s">
        <v>360</v>
      </c>
      <c r="J175" s="20" t="s">
        <v>1118</v>
      </c>
      <c r="K175" s="19" t="s">
        <v>105</v>
      </c>
      <c r="L175" s="19" t="s">
        <v>246</v>
      </c>
      <c r="M175" s="19" t="s">
        <v>1086</v>
      </c>
      <c r="N175" s="20" t="s">
        <v>1119</v>
      </c>
      <c r="O175" s="19" t="s">
        <v>108</v>
      </c>
      <c r="P175" s="20">
        <v>3500</v>
      </c>
      <c r="Q175" s="19" t="s">
        <v>676</v>
      </c>
      <c r="R175" s="20">
        <v>70</v>
      </c>
      <c r="S175" s="20">
        <v>70</v>
      </c>
      <c r="T175" s="19"/>
      <c r="U175" s="19">
        <v>1</v>
      </c>
      <c r="V175" s="19">
        <v>162</v>
      </c>
      <c r="W175" s="19">
        <v>427</v>
      </c>
      <c r="X175" s="19">
        <v>1</v>
      </c>
      <c r="Y175" s="19">
        <v>119</v>
      </c>
      <c r="Z175" s="19">
        <v>365</v>
      </c>
      <c r="AA175" s="33" t="s">
        <v>365</v>
      </c>
      <c r="AB175" s="33" t="s">
        <v>366</v>
      </c>
      <c r="AC175" s="19" t="s">
        <v>98</v>
      </c>
      <c r="AD175" s="19" t="s">
        <v>99</v>
      </c>
      <c r="AE175" s="19" t="s">
        <v>1086</v>
      </c>
      <c r="AF175" s="19" t="s">
        <v>1092</v>
      </c>
      <c r="AG175" s="19" t="s">
        <v>1120</v>
      </c>
      <c r="AH175" s="19" t="s">
        <v>1121</v>
      </c>
      <c r="AI175" s="19"/>
    </row>
    <row r="176" s="3" customFormat="1" ht="99" customHeight="1" spans="1:35">
      <c r="A176" s="19">
        <v>6</v>
      </c>
      <c r="B176" s="19" t="s">
        <v>82</v>
      </c>
      <c r="C176" s="20" t="s">
        <v>83</v>
      </c>
      <c r="D176" s="20" t="s">
        <v>84</v>
      </c>
      <c r="E176" s="19" t="s">
        <v>1086</v>
      </c>
      <c r="F176" s="19" t="s">
        <v>1095</v>
      </c>
      <c r="G176" s="20" t="s">
        <v>1122</v>
      </c>
      <c r="H176" s="20" t="s">
        <v>1123</v>
      </c>
      <c r="I176" s="20" t="s">
        <v>360</v>
      </c>
      <c r="J176" s="20" t="s">
        <v>1098</v>
      </c>
      <c r="K176" s="19" t="s">
        <v>105</v>
      </c>
      <c r="L176" s="19" t="s">
        <v>246</v>
      </c>
      <c r="M176" s="19" t="s">
        <v>1086</v>
      </c>
      <c r="N176" s="20" t="s">
        <v>1124</v>
      </c>
      <c r="O176" s="19" t="s">
        <v>108</v>
      </c>
      <c r="P176" s="20">
        <v>3000</v>
      </c>
      <c r="Q176" s="19" t="s">
        <v>676</v>
      </c>
      <c r="R176" s="20">
        <v>60</v>
      </c>
      <c r="S176" s="20">
        <v>60</v>
      </c>
      <c r="T176" s="19"/>
      <c r="U176" s="19">
        <v>1</v>
      </c>
      <c r="V176" s="19">
        <v>155</v>
      </c>
      <c r="W176" s="19">
        <v>387</v>
      </c>
      <c r="X176" s="19">
        <v>1</v>
      </c>
      <c r="Y176" s="19">
        <v>67</v>
      </c>
      <c r="Z176" s="19">
        <v>168</v>
      </c>
      <c r="AA176" s="33" t="s">
        <v>365</v>
      </c>
      <c r="AB176" s="33" t="s">
        <v>366</v>
      </c>
      <c r="AC176" s="19" t="s">
        <v>98</v>
      </c>
      <c r="AD176" s="19" t="s">
        <v>99</v>
      </c>
      <c r="AE176" s="19" t="s">
        <v>1086</v>
      </c>
      <c r="AF176" s="19" t="s">
        <v>1092</v>
      </c>
      <c r="AG176" s="20" t="s">
        <v>1099</v>
      </c>
      <c r="AH176" s="20" t="s">
        <v>1100</v>
      </c>
      <c r="AI176" s="19"/>
    </row>
    <row r="177" s="3" customFormat="1" ht="99" customHeight="1" spans="1:35">
      <c r="A177" s="19">
        <v>7</v>
      </c>
      <c r="B177" s="19" t="s">
        <v>82</v>
      </c>
      <c r="C177" s="20" t="s">
        <v>83</v>
      </c>
      <c r="D177" s="20" t="s">
        <v>84</v>
      </c>
      <c r="E177" s="19" t="s">
        <v>1086</v>
      </c>
      <c r="F177" s="19" t="s">
        <v>1125</v>
      </c>
      <c r="G177" s="20" t="s">
        <v>1126</v>
      </c>
      <c r="H177" s="20" t="s">
        <v>1127</v>
      </c>
      <c r="I177" s="20" t="s">
        <v>360</v>
      </c>
      <c r="J177" s="20" t="s">
        <v>1128</v>
      </c>
      <c r="K177" s="19" t="s">
        <v>105</v>
      </c>
      <c r="L177" s="19" t="s">
        <v>246</v>
      </c>
      <c r="M177" s="19" t="s">
        <v>1086</v>
      </c>
      <c r="N177" s="20" t="s">
        <v>1129</v>
      </c>
      <c r="O177" s="19" t="s">
        <v>108</v>
      </c>
      <c r="P177" s="20">
        <v>5000</v>
      </c>
      <c r="Q177" s="19" t="s">
        <v>676</v>
      </c>
      <c r="R177" s="20">
        <v>100</v>
      </c>
      <c r="S177" s="20">
        <v>100</v>
      </c>
      <c r="T177" s="19"/>
      <c r="U177" s="19">
        <v>1</v>
      </c>
      <c r="V177" s="19">
        <v>282</v>
      </c>
      <c r="W177" s="19">
        <v>866</v>
      </c>
      <c r="X177" s="19">
        <v>1</v>
      </c>
      <c r="Y177" s="19">
        <v>263</v>
      </c>
      <c r="Z177" s="19">
        <v>817</v>
      </c>
      <c r="AA177" s="33" t="s">
        <v>365</v>
      </c>
      <c r="AB177" s="33" t="s">
        <v>366</v>
      </c>
      <c r="AC177" s="19" t="s">
        <v>98</v>
      </c>
      <c r="AD177" s="19" t="s">
        <v>99</v>
      </c>
      <c r="AE177" s="19" t="s">
        <v>1086</v>
      </c>
      <c r="AF177" s="19" t="s">
        <v>1092</v>
      </c>
      <c r="AG177" s="19" t="s">
        <v>1130</v>
      </c>
      <c r="AH177" s="19" t="s">
        <v>1131</v>
      </c>
      <c r="AI177" s="19"/>
    </row>
    <row r="178" s="3" customFormat="1" ht="99" customHeight="1" spans="1:35">
      <c r="A178" s="19">
        <v>8</v>
      </c>
      <c r="B178" s="19" t="s">
        <v>82</v>
      </c>
      <c r="C178" s="20" t="s">
        <v>83</v>
      </c>
      <c r="D178" s="20" t="s">
        <v>84</v>
      </c>
      <c r="E178" s="19" t="s">
        <v>1086</v>
      </c>
      <c r="F178" s="19" t="s">
        <v>1132</v>
      </c>
      <c r="G178" s="20" t="s">
        <v>1133</v>
      </c>
      <c r="H178" s="20" t="s">
        <v>1134</v>
      </c>
      <c r="I178" s="20" t="s">
        <v>360</v>
      </c>
      <c r="J178" s="20" t="s">
        <v>1135</v>
      </c>
      <c r="K178" s="19" t="s">
        <v>105</v>
      </c>
      <c r="L178" s="19" t="s">
        <v>246</v>
      </c>
      <c r="M178" s="19" t="s">
        <v>1086</v>
      </c>
      <c r="N178" s="20" t="s">
        <v>1136</v>
      </c>
      <c r="O178" s="19" t="s">
        <v>108</v>
      </c>
      <c r="P178" s="20">
        <v>1114</v>
      </c>
      <c r="Q178" s="19" t="s">
        <v>676</v>
      </c>
      <c r="R178" s="20">
        <v>22.28</v>
      </c>
      <c r="S178" s="20">
        <v>22.28</v>
      </c>
      <c r="T178" s="19"/>
      <c r="U178" s="19">
        <v>1</v>
      </c>
      <c r="V178" s="19">
        <v>81</v>
      </c>
      <c r="W178" s="19">
        <v>276</v>
      </c>
      <c r="X178" s="19">
        <v>1</v>
      </c>
      <c r="Y178" s="19">
        <v>70</v>
      </c>
      <c r="Z178" s="19">
        <v>243</v>
      </c>
      <c r="AA178" s="33" t="s">
        <v>365</v>
      </c>
      <c r="AB178" s="33" t="s">
        <v>366</v>
      </c>
      <c r="AC178" s="19" t="s">
        <v>98</v>
      </c>
      <c r="AD178" s="19" t="s">
        <v>99</v>
      </c>
      <c r="AE178" s="19" t="s">
        <v>1086</v>
      </c>
      <c r="AF178" s="19" t="s">
        <v>1092</v>
      </c>
      <c r="AG178" s="19" t="s">
        <v>1137</v>
      </c>
      <c r="AH178" s="19" t="s">
        <v>1138</v>
      </c>
      <c r="AI178" s="19"/>
    </row>
    <row r="179" s="3" customFormat="1" ht="99" customHeight="1" spans="1:35">
      <c r="A179" s="19">
        <v>9</v>
      </c>
      <c r="B179" s="19" t="s">
        <v>82</v>
      </c>
      <c r="C179" s="20" t="s">
        <v>83</v>
      </c>
      <c r="D179" s="20" t="s">
        <v>84</v>
      </c>
      <c r="E179" s="19" t="s">
        <v>1086</v>
      </c>
      <c r="F179" s="19" t="s">
        <v>1115</v>
      </c>
      <c r="G179" s="20" t="s">
        <v>1139</v>
      </c>
      <c r="H179" s="20" t="s">
        <v>1140</v>
      </c>
      <c r="I179" s="20" t="s">
        <v>360</v>
      </c>
      <c r="J179" s="20" t="s">
        <v>1118</v>
      </c>
      <c r="K179" s="19" t="s">
        <v>105</v>
      </c>
      <c r="L179" s="19" t="s">
        <v>246</v>
      </c>
      <c r="M179" s="19" t="s">
        <v>1086</v>
      </c>
      <c r="N179" s="20" t="s">
        <v>1141</v>
      </c>
      <c r="O179" s="19" t="s">
        <v>108</v>
      </c>
      <c r="P179" s="20">
        <v>224</v>
      </c>
      <c r="Q179" s="19" t="s">
        <v>676</v>
      </c>
      <c r="R179" s="20">
        <v>4.48</v>
      </c>
      <c r="S179" s="20">
        <v>4.48</v>
      </c>
      <c r="T179" s="19"/>
      <c r="U179" s="19">
        <v>1</v>
      </c>
      <c r="V179" s="19">
        <v>4</v>
      </c>
      <c r="W179" s="19">
        <v>13</v>
      </c>
      <c r="X179" s="19">
        <v>1</v>
      </c>
      <c r="Y179" s="19">
        <v>4</v>
      </c>
      <c r="Z179" s="19">
        <v>13</v>
      </c>
      <c r="AA179" s="33" t="s">
        <v>365</v>
      </c>
      <c r="AB179" s="33" t="s">
        <v>366</v>
      </c>
      <c r="AC179" s="19" t="s">
        <v>98</v>
      </c>
      <c r="AD179" s="19" t="s">
        <v>99</v>
      </c>
      <c r="AE179" s="19" t="s">
        <v>1086</v>
      </c>
      <c r="AF179" s="19" t="s">
        <v>1092</v>
      </c>
      <c r="AG179" s="19" t="s">
        <v>1120</v>
      </c>
      <c r="AH179" s="19" t="s">
        <v>1121</v>
      </c>
      <c r="AI179" s="19"/>
    </row>
    <row r="180" s="3" customFormat="1" ht="99" customHeight="1" spans="1:35">
      <c r="A180" s="19">
        <v>10</v>
      </c>
      <c r="B180" s="19" t="s">
        <v>82</v>
      </c>
      <c r="C180" s="19" t="s">
        <v>83</v>
      </c>
      <c r="D180" s="20" t="s">
        <v>84</v>
      </c>
      <c r="E180" s="19" t="s">
        <v>1086</v>
      </c>
      <c r="F180" s="19" t="s">
        <v>1095</v>
      </c>
      <c r="G180" s="20" t="s">
        <v>1142</v>
      </c>
      <c r="H180" s="20" t="s">
        <v>1143</v>
      </c>
      <c r="I180" s="19" t="s">
        <v>89</v>
      </c>
      <c r="J180" s="20" t="s">
        <v>1098</v>
      </c>
      <c r="K180" s="19" t="s">
        <v>105</v>
      </c>
      <c r="L180" s="19" t="s">
        <v>246</v>
      </c>
      <c r="M180" s="19" t="s">
        <v>1086</v>
      </c>
      <c r="N180" s="19" t="s">
        <v>1144</v>
      </c>
      <c r="O180" s="20" t="s">
        <v>108</v>
      </c>
      <c r="P180" s="20">
        <v>200</v>
      </c>
      <c r="Q180" s="20" t="s">
        <v>612</v>
      </c>
      <c r="R180" s="20">
        <v>10</v>
      </c>
      <c r="S180" s="20">
        <v>10</v>
      </c>
      <c r="T180" s="19"/>
      <c r="U180" s="19">
        <v>1</v>
      </c>
      <c r="V180" s="19">
        <v>46</v>
      </c>
      <c r="W180" s="20">
        <v>115</v>
      </c>
      <c r="X180" s="19">
        <v>1</v>
      </c>
      <c r="Y180" s="20">
        <v>29</v>
      </c>
      <c r="Z180" s="20">
        <v>86</v>
      </c>
      <c r="AA180" s="30" t="s">
        <v>1145</v>
      </c>
      <c r="AB180" s="30" t="s">
        <v>1146</v>
      </c>
      <c r="AC180" s="19" t="s">
        <v>98</v>
      </c>
      <c r="AD180" s="19" t="s">
        <v>99</v>
      </c>
      <c r="AE180" s="19" t="s">
        <v>1086</v>
      </c>
      <c r="AF180" s="19" t="s">
        <v>1092</v>
      </c>
      <c r="AG180" s="19" t="s">
        <v>1099</v>
      </c>
      <c r="AH180" s="19" t="s">
        <v>1100</v>
      </c>
      <c r="AI180" s="21"/>
    </row>
    <row r="181" s="3" customFormat="1" ht="99" customHeight="1" spans="1:35">
      <c r="A181" s="19">
        <v>11</v>
      </c>
      <c r="B181" s="19" t="s">
        <v>82</v>
      </c>
      <c r="C181" s="19" t="s">
        <v>83</v>
      </c>
      <c r="D181" s="20" t="s">
        <v>84</v>
      </c>
      <c r="E181" s="19" t="s">
        <v>1086</v>
      </c>
      <c r="F181" s="19" t="s">
        <v>1115</v>
      </c>
      <c r="G181" s="20" t="s">
        <v>1147</v>
      </c>
      <c r="H181" s="20" t="s">
        <v>1148</v>
      </c>
      <c r="I181" s="19" t="s">
        <v>89</v>
      </c>
      <c r="J181" s="20" t="s">
        <v>1118</v>
      </c>
      <c r="K181" s="19" t="s">
        <v>105</v>
      </c>
      <c r="L181" s="19" t="s">
        <v>246</v>
      </c>
      <c r="M181" s="19" t="s">
        <v>1086</v>
      </c>
      <c r="N181" s="19" t="s">
        <v>1149</v>
      </c>
      <c r="O181" s="20" t="s">
        <v>108</v>
      </c>
      <c r="P181" s="20">
        <v>530</v>
      </c>
      <c r="Q181" s="20" t="s">
        <v>612</v>
      </c>
      <c r="R181" s="19">
        <v>26.5</v>
      </c>
      <c r="S181" s="19">
        <v>26.5</v>
      </c>
      <c r="T181" s="19"/>
      <c r="U181" s="19">
        <v>1</v>
      </c>
      <c r="V181" s="19">
        <v>71</v>
      </c>
      <c r="W181" s="20">
        <v>187</v>
      </c>
      <c r="X181" s="19">
        <v>1</v>
      </c>
      <c r="Y181" s="20">
        <v>45</v>
      </c>
      <c r="Z181" s="20">
        <v>124</v>
      </c>
      <c r="AA181" s="33" t="s">
        <v>1150</v>
      </c>
      <c r="AB181" s="30" t="s">
        <v>1151</v>
      </c>
      <c r="AC181" s="19" t="s">
        <v>98</v>
      </c>
      <c r="AD181" s="19" t="s">
        <v>99</v>
      </c>
      <c r="AE181" s="19" t="s">
        <v>1086</v>
      </c>
      <c r="AF181" s="19" t="s">
        <v>1092</v>
      </c>
      <c r="AG181" s="19" t="s">
        <v>1120</v>
      </c>
      <c r="AH181" s="19" t="s">
        <v>1121</v>
      </c>
      <c r="AI181" s="21"/>
    </row>
    <row r="182" s="3" customFormat="1" ht="99" customHeight="1" spans="1:35">
      <c r="A182" s="19">
        <v>12</v>
      </c>
      <c r="B182" s="19" t="s">
        <v>82</v>
      </c>
      <c r="C182" s="19" t="s">
        <v>83</v>
      </c>
      <c r="D182" s="20" t="s">
        <v>84</v>
      </c>
      <c r="E182" s="19" t="s">
        <v>1086</v>
      </c>
      <c r="F182" s="19" t="s">
        <v>1108</v>
      </c>
      <c r="G182" s="20" t="s">
        <v>1152</v>
      </c>
      <c r="H182" s="20" t="s">
        <v>1153</v>
      </c>
      <c r="I182" s="19" t="s">
        <v>89</v>
      </c>
      <c r="J182" s="20" t="s">
        <v>1111</v>
      </c>
      <c r="K182" s="19" t="s">
        <v>105</v>
      </c>
      <c r="L182" s="19" t="s">
        <v>246</v>
      </c>
      <c r="M182" s="19" t="s">
        <v>1086</v>
      </c>
      <c r="N182" s="19" t="s">
        <v>1154</v>
      </c>
      <c r="O182" s="20" t="s">
        <v>108</v>
      </c>
      <c r="P182" s="20">
        <v>1000</v>
      </c>
      <c r="Q182" s="20" t="s">
        <v>612</v>
      </c>
      <c r="R182" s="19">
        <v>50</v>
      </c>
      <c r="S182" s="19">
        <v>50</v>
      </c>
      <c r="T182" s="19"/>
      <c r="U182" s="19">
        <v>1</v>
      </c>
      <c r="V182" s="19">
        <v>38</v>
      </c>
      <c r="W182" s="19">
        <v>106</v>
      </c>
      <c r="X182" s="19">
        <v>1</v>
      </c>
      <c r="Y182" s="19">
        <v>20</v>
      </c>
      <c r="Z182" s="19">
        <v>72</v>
      </c>
      <c r="AA182" s="30" t="s">
        <v>1155</v>
      </c>
      <c r="AB182" s="30" t="s">
        <v>1156</v>
      </c>
      <c r="AC182" s="19" t="s">
        <v>98</v>
      </c>
      <c r="AD182" s="19" t="s">
        <v>99</v>
      </c>
      <c r="AE182" s="19" t="s">
        <v>1086</v>
      </c>
      <c r="AF182" s="19" t="s">
        <v>1092</v>
      </c>
      <c r="AG182" s="19" t="s">
        <v>1113</v>
      </c>
      <c r="AH182" s="19" t="s">
        <v>1114</v>
      </c>
      <c r="AI182" s="21"/>
    </row>
    <row r="183" s="3" customFormat="1" ht="99" customHeight="1" spans="1:35">
      <c r="A183" s="19">
        <v>13</v>
      </c>
      <c r="B183" s="19" t="s">
        <v>82</v>
      </c>
      <c r="C183" s="19" t="s">
        <v>83</v>
      </c>
      <c r="D183" s="20" t="s">
        <v>84</v>
      </c>
      <c r="E183" s="19" t="s">
        <v>1086</v>
      </c>
      <c r="F183" s="19" t="s">
        <v>1125</v>
      </c>
      <c r="G183" s="20" t="s">
        <v>1157</v>
      </c>
      <c r="H183" s="20" t="s">
        <v>1158</v>
      </c>
      <c r="I183" s="19" t="s">
        <v>89</v>
      </c>
      <c r="J183" s="20" t="s">
        <v>1128</v>
      </c>
      <c r="K183" s="19" t="s">
        <v>105</v>
      </c>
      <c r="L183" s="19" t="s">
        <v>246</v>
      </c>
      <c r="M183" s="19" t="s">
        <v>1086</v>
      </c>
      <c r="N183" s="19" t="s">
        <v>1159</v>
      </c>
      <c r="O183" s="20" t="s">
        <v>108</v>
      </c>
      <c r="P183" s="20">
        <v>150</v>
      </c>
      <c r="Q183" s="20" t="s">
        <v>612</v>
      </c>
      <c r="R183" s="19">
        <v>7.5</v>
      </c>
      <c r="S183" s="19">
        <v>7.5</v>
      </c>
      <c r="T183" s="19"/>
      <c r="U183" s="19">
        <v>1</v>
      </c>
      <c r="V183" s="19">
        <v>12</v>
      </c>
      <c r="W183" s="20">
        <v>41</v>
      </c>
      <c r="X183" s="19">
        <v>1</v>
      </c>
      <c r="Y183" s="20">
        <v>9</v>
      </c>
      <c r="Z183" s="20">
        <v>30</v>
      </c>
      <c r="AA183" s="33" t="s">
        <v>1160</v>
      </c>
      <c r="AB183" s="30" t="s">
        <v>1161</v>
      </c>
      <c r="AC183" s="19" t="s">
        <v>98</v>
      </c>
      <c r="AD183" s="19" t="s">
        <v>99</v>
      </c>
      <c r="AE183" s="19" t="s">
        <v>1086</v>
      </c>
      <c r="AF183" s="19" t="s">
        <v>1092</v>
      </c>
      <c r="AG183" s="19" t="s">
        <v>1130</v>
      </c>
      <c r="AH183" s="19" t="s">
        <v>1131</v>
      </c>
      <c r="AI183" s="21"/>
    </row>
    <row r="184" s="3" customFormat="1" ht="99" customHeight="1" spans="1:35">
      <c r="A184" s="19">
        <v>14</v>
      </c>
      <c r="B184" s="19" t="s">
        <v>82</v>
      </c>
      <c r="C184" s="19" t="s">
        <v>83</v>
      </c>
      <c r="D184" s="20" t="s">
        <v>84</v>
      </c>
      <c r="E184" s="19" t="s">
        <v>1086</v>
      </c>
      <c r="F184" s="19" t="s">
        <v>1087</v>
      </c>
      <c r="G184" s="20" t="s">
        <v>1162</v>
      </c>
      <c r="H184" s="20" t="s">
        <v>1163</v>
      </c>
      <c r="I184" s="19" t="s">
        <v>89</v>
      </c>
      <c r="J184" s="19" t="s">
        <v>1090</v>
      </c>
      <c r="K184" s="19" t="s">
        <v>105</v>
      </c>
      <c r="L184" s="19" t="s">
        <v>246</v>
      </c>
      <c r="M184" s="19" t="s">
        <v>1086</v>
      </c>
      <c r="N184" s="19" t="s">
        <v>1164</v>
      </c>
      <c r="O184" s="20" t="s">
        <v>108</v>
      </c>
      <c r="P184" s="20">
        <v>70</v>
      </c>
      <c r="Q184" s="20" t="s">
        <v>612</v>
      </c>
      <c r="R184" s="19">
        <v>3.5</v>
      </c>
      <c r="S184" s="19">
        <v>3.5</v>
      </c>
      <c r="T184" s="19"/>
      <c r="U184" s="19">
        <v>1</v>
      </c>
      <c r="V184" s="19">
        <v>19</v>
      </c>
      <c r="W184" s="20">
        <v>54</v>
      </c>
      <c r="X184" s="19">
        <v>1</v>
      </c>
      <c r="Y184" s="20">
        <v>14</v>
      </c>
      <c r="Z184" s="20">
        <v>45</v>
      </c>
      <c r="AA184" s="33" t="s">
        <v>1165</v>
      </c>
      <c r="AB184" s="30" t="s">
        <v>1166</v>
      </c>
      <c r="AC184" s="19" t="s">
        <v>98</v>
      </c>
      <c r="AD184" s="19" t="s">
        <v>99</v>
      </c>
      <c r="AE184" s="19" t="s">
        <v>1086</v>
      </c>
      <c r="AF184" s="19" t="s">
        <v>1092</v>
      </c>
      <c r="AG184" s="19" t="s">
        <v>1093</v>
      </c>
      <c r="AH184" s="19" t="s">
        <v>1094</v>
      </c>
      <c r="AI184" s="21"/>
    </row>
    <row r="185" s="3" customFormat="1" ht="99" customHeight="1" spans="1:35">
      <c r="A185" s="19">
        <v>15</v>
      </c>
      <c r="B185" s="19" t="s">
        <v>82</v>
      </c>
      <c r="C185" s="19" t="s">
        <v>83</v>
      </c>
      <c r="D185" s="20" t="s">
        <v>84</v>
      </c>
      <c r="E185" s="19" t="s">
        <v>1086</v>
      </c>
      <c r="F185" s="19" t="s">
        <v>1132</v>
      </c>
      <c r="G185" s="20" t="s">
        <v>1167</v>
      </c>
      <c r="H185" s="20" t="s">
        <v>1168</v>
      </c>
      <c r="I185" s="19" t="s">
        <v>89</v>
      </c>
      <c r="J185" s="20" t="s">
        <v>1135</v>
      </c>
      <c r="K185" s="19" t="s">
        <v>105</v>
      </c>
      <c r="L185" s="19" t="s">
        <v>246</v>
      </c>
      <c r="M185" s="19" t="s">
        <v>1086</v>
      </c>
      <c r="N185" s="19" t="s">
        <v>1169</v>
      </c>
      <c r="O185" s="20" t="s">
        <v>108</v>
      </c>
      <c r="P185" s="20">
        <v>100</v>
      </c>
      <c r="Q185" s="20" t="s">
        <v>612</v>
      </c>
      <c r="R185" s="20">
        <v>5</v>
      </c>
      <c r="S185" s="20">
        <v>5</v>
      </c>
      <c r="T185" s="19"/>
      <c r="U185" s="19">
        <v>1</v>
      </c>
      <c r="V185" s="19">
        <v>16</v>
      </c>
      <c r="W185" s="19">
        <v>45</v>
      </c>
      <c r="X185" s="19">
        <v>1</v>
      </c>
      <c r="Y185" s="19">
        <v>11</v>
      </c>
      <c r="Z185" s="19">
        <v>32</v>
      </c>
      <c r="AA185" s="30" t="s">
        <v>1170</v>
      </c>
      <c r="AB185" s="30" t="s">
        <v>1166</v>
      </c>
      <c r="AC185" s="19" t="s">
        <v>98</v>
      </c>
      <c r="AD185" s="19" t="s">
        <v>99</v>
      </c>
      <c r="AE185" s="19" t="s">
        <v>1086</v>
      </c>
      <c r="AF185" s="19" t="s">
        <v>1092</v>
      </c>
      <c r="AG185" s="19" t="s">
        <v>1137</v>
      </c>
      <c r="AH185" s="19" t="s">
        <v>1138</v>
      </c>
      <c r="AI185" s="21"/>
    </row>
    <row r="186" s="3" customFormat="1" ht="99" customHeight="1" spans="1:35">
      <c r="A186" s="19">
        <v>16</v>
      </c>
      <c r="B186" s="19" t="s">
        <v>82</v>
      </c>
      <c r="C186" s="19" t="s">
        <v>83</v>
      </c>
      <c r="D186" s="19" t="s">
        <v>380</v>
      </c>
      <c r="E186" s="19" t="s">
        <v>1086</v>
      </c>
      <c r="F186" s="19" t="s">
        <v>428</v>
      </c>
      <c r="G186" s="20" t="s">
        <v>1171</v>
      </c>
      <c r="H186" s="19" t="s">
        <v>1172</v>
      </c>
      <c r="I186" s="19" t="s">
        <v>89</v>
      </c>
      <c r="J186" s="19" t="s">
        <v>1173</v>
      </c>
      <c r="K186" s="19" t="s">
        <v>105</v>
      </c>
      <c r="L186" s="19" t="s">
        <v>246</v>
      </c>
      <c r="M186" s="19" t="s">
        <v>1086</v>
      </c>
      <c r="N186" s="19" t="s">
        <v>1174</v>
      </c>
      <c r="O186" s="19" t="s">
        <v>388</v>
      </c>
      <c r="P186" s="19">
        <v>1250</v>
      </c>
      <c r="Q186" s="19" t="s">
        <v>1175</v>
      </c>
      <c r="R186" s="19">
        <v>15</v>
      </c>
      <c r="S186" s="19">
        <v>15</v>
      </c>
      <c r="T186" s="19"/>
      <c r="U186" s="19">
        <v>7</v>
      </c>
      <c r="V186" s="19">
        <v>13</v>
      </c>
      <c r="W186" s="19">
        <v>50</v>
      </c>
      <c r="X186" s="19">
        <v>7</v>
      </c>
      <c r="Y186" s="19">
        <v>13</v>
      </c>
      <c r="Z186" s="19">
        <v>50</v>
      </c>
      <c r="AA186" s="30" t="s">
        <v>1176</v>
      </c>
      <c r="AB186" s="30" t="s">
        <v>1177</v>
      </c>
      <c r="AC186" s="19" t="s">
        <v>98</v>
      </c>
      <c r="AD186" s="19" t="s">
        <v>99</v>
      </c>
      <c r="AE186" s="19" t="s">
        <v>1086</v>
      </c>
      <c r="AF186" s="19" t="s">
        <v>1092</v>
      </c>
      <c r="AG186" s="19" t="s">
        <v>1086</v>
      </c>
      <c r="AH186" s="19" t="s">
        <v>1178</v>
      </c>
      <c r="AI186" s="19"/>
    </row>
    <row r="187" s="3" customFormat="1" ht="99" customHeight="1" spans="1:35">
      <c r="A187" s="19">
        <v>17</v>
      </c>
      <c r="B187" s="19" t="s">
        <v>114</v>
      </c>
      <c r="C187" s="20" t="s">
        <v>115</v>
      </c>
      <c r="D187" s="19" t="s">
        <v>116</v>
      </c>
      <c r="E187" s="19" t="s">
        <v>1086</v>
      </c>
      <c r="F187" s="19" t="s">
        <v>1095</v>
      </c>
      <c r="G187" s="20" t="s">
        <v>1179</v>
      </c>
      <c r="H187" s="20" t="s">
        <v>1180</v>
      </c>
      <c r="I187" s="20" t="s">
        <v>89</v>
      </c>
      <c r="J187" s="20" t="s">
        <v>1181</v>
      </c>
      <c r="K187" s="19" t="s">
        <v>290</v>
      </c>
      <c r="L187" s="19" t="s">
        <v>739</v>
      </c>
      <c r="M187" s="19" t="s">
        <v>1086</v>
      </c>
      <c r="N187" s="20" t="s">
        <v>1182</v>
      </c>
      <c r="O187" s="20" t="s">
        <v>123</v>
      </c>
      <c r="P187" s="20">
        <v>3</v>
      </c>
      <c r="Q187" s="20" t="s">
        <v>262</v>
      </c>
      <c r="R187" s="20">
        <v>120</v>
      </c>
      <c r="S187" s="20">
        <v>120</v>
      </c>
      <c r="T187" s="19"/>
      <c r="U187" s="19">
        <v>1</v>
      </c>
      <c r="V187" s="19">
        <v>139</v>
      </c>
      <c r="W187" s="19">
        <v>407</v>
      </c>
      <c r="X187" s="19">
        <v>1</v>
      </c>
      <c r="Y187" s="20">
        <v>87</v>
      </c>
      <c r="Z187" s="20">
        <v>284</v>
      </c>
      <c r="AA187" s="30" t="s">
        <v>1183</v>
      </c>
      <c r="AB187" s="30" t="s">
        <v>1184</v>
      </c>
      <c r="AC187" s="19" t="s">
        <v>127</v>
      </c>
      <c r="AD187" s="19" t="s">
        <v>128</v>
      </c>
      <c r="AE187" s="19" t="s">
        <v>1086</v>
      </c>
      <c r="AF187" s="19" t="s">
        <v>1092</v>
      </c>
      <c r="AG187" s="19" t="s">
        <v>1086</v>
      </c>
      <c r="AH187" s="19" t="s">
        <v>1185</v>
      </c>
      <c r="AI187" s="19"/>
    </row>
    <row r="188" s="3" customFormat="1" ht="99" customHeight="1" spans="1:35">
      <c r="A188" s="19">
        <v>18</v>
      </c>
      <c r="B188" s="19" t="s">
        <v>114</v>
      </c>
      <c r="C188" s="20" t="s">
        <v>115</v>
      </c>
      <c r="D188" s="19" t="s">
        <v>116</v>
      </c>
      <c r="E188" s="19" t="s">
        <v>1086</v>
      </c>
      <c r="F188" s="19" t="s">
        <v>1115</v>
      </c>
      <c r="G188" s="20" t="s">
        <v>1186</v>
      </c>
      <c r="H188" s="20" t="s">
        <v>1187</v>
      </c>
      <c r="I188" s="20" t="s">
        <v>89</v>
      </c>
      <c r="J188" s="20" t="s">
        <v>1188</v>
      </c>
      <c r="K188" s="19" t="s">
        <v>407</v>
      </c>
      <c r="L188" s="19" t="s">
        <v>306</v>
      </c>
      <c r="M188" s="19" t="s">
        <v>1086</v>
      </c>
      <c r="N188" s="20" t="s">
        <v>1189</v>
      </c>
      <c r="O188" s="20" t="s">
        <v>123</v>
      </c>
      <c r="P188" s="20">
        <v>1.8</v>
      </c>
      <c r="Q188" s="20" t="s">
        <v>262</v>
      </c>
      <c r="R188" s="20">
        <v>72</v>
      </c>
      <c r="S188" s="20">
        <v>72</v>
      </c>
      <c r="T188" s="19"/>
      <c r="U188" s="19">
        <v>1</v>
      </c>
      <c r="V188" s="19">
        <v>147</v>
      </c>
      <c r="W188" s="19">
        <v>438</v>
      </c>
      <c r="X188" s="19">
        <v>1</v>
      </c>
      <c r="Y188" s="20">
        <v>76</v>
      </c>
      <c r="Z188" s="20">
        <v>229</v>
      </c>
      <c r="AA188" s="20" t="s">
        <v>1190</v>
      </c>
      <c r="AB188" s="30" t="s">
        <v>1191</v>
      </c>
      <c r="AC188" s="19" t="s">
        <v>127</v>
      </c>
      <c r="AD188" s="19" t="s">
        <v>128</v>
      </c>
      <c r="AE188" s="19" t="s">
        <v>1086</v>
      </c>
      <c r="AF188" s="19" t="s">
        <v>1092</v>
      </c>
      <c r="AG188" s="19" t="s">
        <v>1086</v>
      </c>
      <c r="AH188" s="19" t="s">
        <v>1185</v>
      </c>
      <c r="AI188" s="19"/>
    </row>
    <row r="189" s="3" customFormat="1" ht="99" customHeight="1" spans="1:35">
      <c r="A189" s="19">
        <v>19</v>
      </c>
      <c r="B189" s="19" t="s">
        <v>114</v>
      </c>
      <c r="C189" s="19" t="s">
        <v>115</v>
      </c>
      <c r="D189" s="19" t="s">
        <v>116</v>
      </c>
      <c r="E189" s="19" t="s">
        <v>1086</v>
      </c>
      <c r="F189" s="19" t="s">
        <v>1101</v>
      </c>
      <c r="G189" s="20" t="s">
        <v>1192</v>
      </c>
      <c r="H189" s="20" t="s">
        <v>1193</v>
      </c>
      <c r="I189" s="20" t="s">
        <v>89</v>
      </c>
      <c r="J189" s="20" t="s">
        <v>1194</v>
      </c>
      <c r="K189" s="19" t="s">
        <v>1195</v>
      </c>
      <c r="L189" s="19" t="s">
        <v>1196</v>
      </c>
      <c r="M189" s="20" t="s">
        <v>1106</v>
      </c>
      <c r="N189" s="20" t="s">
        <v>1197</v>
      </c>
      <c r="O189" s="20" t="s">
        <v>123</v>
      </c>
      <c r="P189" s="20">
        <v>3</v>
      </c>
      <c r="Q189" s="20" t="s">
        <v>262</v>
      </c>
      <c r="R189" s="20">
        <v>120</v>
      </c>
      <c r="S189" s="20">
        <v>120</v>
      </c>
      <c r="T189" s="20"/>
      <c r="U189" s="20">
        <v>4</v>
      </c>
      <c r="V189" s="20">
        <v>567</v>
      </c>
      <c r="W189" s="20">
        <v>1519</v>
      </c>
      <c r="X189" s="20">
        <v>4</v>
      </c>
      <c r="Y189" s="20">
        <v>287</v>
      </c>
      <c r="Z189" s="20">
        <v>793</v>
      </c>
      <c r="AA189" s="20" t="s">
        <v>1198</v>
      </c>
      <c r="AB189" s="20" t="s">
        <v>1198</v>
      </c>
      <c r="AC189" s="19" t="s">
        <v>127</v>
      </c>
      <c r="AD189" s="19" t="s">
        <v>128</v>
      </c>
      <c r="AE189" s="19" t="s">
        <v>1086</v>
      </c>
      <c r="AF189" s="19" t="s">
        <v>1092</v>
      </c>
      <c r="AG189" s="19" t="s">
        <v>1086</v>
      </c>
      <c r="AH189" s="19" t="s">
        <v>1185</v>
      </c>
      <c r="AI189" s="19"/>
    </row>
    <row r="190" s="3" customFormat="1" ht="99" customHeight="1" spans="1:35">
      <c r="A190" s="19">
        <v>20</v>
      </c>
      <c r="B190" s="19" t="s">
        <v>114</v>
      </c>
      <c r="C190" s="20" t="s">
        <v>115</v>
      </c>
      <c r="D190" s="19" t="s">
        <v>410</v>
      </c>
      <c r="E190" s="19" t="s">
        <v>1086</v>
      </c>
      <c r="F190" s="19" t="s">
        <v>1125</v>
      </c>
      <c r="G190" s="20" t="s">
        <v>1199</v>
      </c>
      <c r="H190" s="20" t="s">
        <v>1200</v>
      </c>
      <c r="I190" s="20" t="s">
        <v>89</v>
      </c>
      <c r="J190" s="20" t="s">
        <v>1201</v>
      </c>
      <c r="K190" s="20" t="s">
        <v>1202</v>
      </c>
      <c r="L190" s="20" t="s">
        <v>1203</v>
      </c>
      <c r="M190" s="19" t="s">
        <v>1086</v>
      </c>
      <c r="N190" s="20" t="s">
        <v>1204</v>
      </c>
      <c r="O190" s="20" t="s">
        <v>1205</v>
      </c>
      <c r="P190" s="20">
        <v>150</v>
      </c>
      <c r="Q190" s="20" t="s">
        <v>1206</v>
      </c>
      <c r="R190" s="20">
        <v>9</v>
      </c>
      <c r="S190" s="20">
        <v>9</v>
      </c>
      <c r="T190" s="20"/>
      <c r="U190" s="19">
        <v>1</v>
      </c>
      <c r="V190" s="20">
        <v>193</v>
      </c>
      <c r="W190" s="20">
        <v>578</v>
      </c>
      <c r="X190" s="19">
        <v>1</v>
      </c>
      <c r="Y190" s="20">
        <v>112</v>
      </c>
      <c r="Z190" s="20">
        <v>332</v>
      </c>
      <c r="AA190" s="19" t="s">
        <v>1207</v>
      </c>
      <c r="AB190" s="19" t="s">
        <v>1208</v>
      </c>
      <c r="AC190" s="19" t="s">
        <v>98</v>
      </c>
      <c r="AD190" s="19" t="s">
        <v>99</v>
      </c>
      <c r="AE190" s="19" t="s">
        <v>1086</v>
      </c>
      <c r="AF190" s="19" t="s">
        <v>1092</v>
      </c>
      <c r="AG190" s="19" t="s">
        <v>1130</v>
      </c>
      <c r="AH190" s="19" t="s">
        <v>1131</v>
      </c>
      <c r="AI190" s="19"/>
    </row>
    <row r="191" s="3" customFormat="1" ht="99" customHeight="1" spans="1:35">
      <c r="A191" s="19">
        <v>21</v>
      </c>
      <c r="B191" s="19" t="s">
        <v>114</v>
      </c>
      <c r="C191" s="20" t="s">
        <v>115</v>
      </c>
      <c r="D191" s="19" t="s">
        <v>325</v>
      </c>
      <c r="E191" s="19" t="s">
        <v>1086</v>
      </c>
      <c r="F191" s="19" t="s">
        <v>1125</v>
      </c>
      <c r="G191" s="20" t="s">
        <v>1209</v>
      </c>
      <c r="H191" s="20" t="s">
        <v>1210</v>
      </c>
      <c r="I191" s="19" t="s">
        <v>89</v>
      </c>
      <c r="J191" s="20" t="s">
        <v>1211</v>
      </c>
      <c r="K191" s="19" t="s">
        <v>1202</v>
      </c>
      <c r="L191" s="19" t="s">
        <v>1212</v>
      </c>
      <c r="M191" s="19" t="s">
        <v>1086</v>
      </c>
      <c r="N191" s="20" t="s">
        <v>1213</v>
      </c>
      <c r="O191" s="20" t="s">
        <v>190</v>
      </c>
      <c r="P191" s="20">
        <v>1</v>
      </c>
      <c r="Q191" s="20" t="s">
        <v>1214</v>
      </c>
      <c r="R191" s="20">
        <v>23</v>
      </c>
      <c r="S191" s="20">
        <v>23</v>
      </c>
      <c r="T191" s="19"/>
      <c r="U191" s="19">
        <v>1</v>
      </c>
      <c r="V191" s="19">
        <v>89</v>
      </c>
      <c r="W191" s="19">
        <v>175</v>
      </c>
      <c r="X191" s="19">
        <v>1</v>
      </c>
      <c r="Y191" s="20">
        <v>38</v>
      </c>
      <c r="Z191" s="20">
        <v>89</v>
      </c>
      <c r="AA191" s="19" t="s">
        <v>1215</v>
      </c>
      <c r="AB191" s="19" t="s">
        <v>1216</v>
      </c>
      <c r="AC191" s="19" t="s">
        <v>127</v>
      </c>
      <c r="AD191" s="19" t="s">
        <v>128</v>
      </c>
      <c r="AE191" s="19" t="s">
        <v>1086</v>
      </c>
      <c r="AF191" s="19" t="s">
        <v>1092</v>
      </c>
      <c r="AG191" s="20" t="s">
        <v>1086</v>
      </c>
      <c r="AH191" s="20" t="s">
        <v>1131</v>
      </c>
      <c r="AI191" s="19"/>
    </row>
    <row r="192" s="3" customFormat="1" ht="99" customHeight="1" spans="1:35">
      <c r="A192" s="19">
        <v>22</v>
      </c>
      <c r="B192" s="19" t="s">
        <v>82</v>
      </c>
      <c r="C192" s="20" t="s">
        <v>83</v>
      </c>
      <c r="D192" s="20" t="s">
        <v>84</v>
      </c>
      <c r="E192" s="19" t="s">
        <v>1086</v>
      </c>
      <c r="F192" s="19" t="s">
        <v>1108</v>
      </c>
      <c r="G192" s="20" t="s">
        <v>1217</v>
      </c>
      <c r="H192" s="20" t="s">
        <v>1218</v>
      </c>
      <c r="I192" s="20" t="s">
        <v>89</v>
      </c>
      <c r="J192" s="20" t="s">
        <v>1219</v>
      </c>
      <c r="K192" s="19" t="s">
        <v>407</v>
      </c>
      <c r="L192" s="19" t="s">
        <v>306</v>
      </c>
      <c r="M192" s="19" t="s">
        <v>1086</v>
      </c>
      <c r="N192" s="20" t="s">
        <v>1220</v>
      </c>
      <c r="O192" s="20" t="s">
        <v>108</v>
      </c>
      <c r="P192" s="20">
        <v>180</v>
      </c>
      <c r="Q192" s="20" t="s">
        <v>1221</v>
      </c>
      <c r="R192" s="20">
        <v>162</v>
      </c>
      <c r="S192" s="20">
        <v>162</v>
      </c>
      <c r="T192" s="19"/>
      <c r="U192" s="19">
        <v>1</v>
      </c>
      <c r="V192" s="19">
        <v>78</v>
      </c>
      <c r="W192" s="19">
        <v>236</v>
      </c>
      <c r="X192" s="19">
        <v>1</v>
      </c>
      <c r="Y192" s="20">
        <v>14</v>
      </c>
      <c r="Z192" s="20">
        <v>28</v>
      </c>
      <c r="AA192" s="20" t="s">
        <v>1222</v>
      </c>
      <c r="AB192" s="19" t="s">
        <v>1223</v>
      </c>
      <c r="AC192" s="19" t="s">
        <v>98</v>
      </c>
      <c r="AD192" s="19" t="s">
        <v>99</v>
      </c>
      <c r="AE192" s="19" t="s">
        <v>1086</v>
      </c>
      <c r="AF192" s="19" t="s">
        <v>1092</v>
      </c>
      <c r="AG192" s="19" t="s">
        <v>1086</v>
      </c>
      <c r="AH192" s="19" t="s">
        <v>1178</v>
      </c>
      <c r="AI192" s="19"/>
    </row>
    <row r="193" s="3" customFormat="1" ht="99" customHeight="1" spans="1:35">
      <c r="A193" s="19">
        <v>23</v>
      </c>
      <c r="B193" s="19" t="s">
        <v>114</v>
      </c>
      <c r="C193" s="19" t="s">
        <v>115</v>
      </c>
      <c r="D193" s="19" t="s">
        <v>116</v>
      </c>
      <c r="E193" s="19" t="s">
        <v>1086</v>
      </c>
      <c r="F193" s="19" t="s">
        <v>1132</v>
      </c>
      <c r="G193" s="20" t="s">
        <v>1224</v>
      </c>
      <c r="H193" s="20" t="s">
        <v>1225</v>
      </c>
      <c r="I193" s="20" t="s">
        <v>89</v>
      </c>
      <c r="J193" s="20" t="s">
        <v>1135</v>
      </c>
      <c r="K193" s="19" t="s">
        <v>290</v>
      </c>
      <c r="L193" s="19" t="s">
        <v>739</v>
      </c>
      <c r="M193" s="19" t="s">
        <v>1086</v>
      </c>
      <c r="N193" s="20" t="s">
        <v>1226</v>
      </c>
      <c r="O193" s="20" t="s">
        <v>123</v>
      </c>
      <c r="P193" s="20">
        <v>0.9</v>
      </c>
      <c r="Q193" s="20" t="s">
        <v>1227</v>
      </c>
      <c r="R193" s="20">
        <v>45</v>
      </c>
      <c r="S193" s="20">
        <v>45</v>
      </c>
      <c r="T193" s="19"/>
      <c r="U193" s="19">
        <v>1</v>
      </c>
      <c r="V193" s="19">
        <v>157</v>
      </c>
      <c r="W193" s="19">
        <v>438</v>
      </c>
      <c r="X193" s="19">
        <v>1</v>
      </c>
      <c r="Y193" s="20">
        <v>108</v>
      </c>
      <c r="Z193" s="20">
        <v>336</v>
      </c>
      <c r="AA193" s="20" t="s">
        <v>1228</v>
      </c>
      <c r="AB193" s="19" t="s">
        <v>1229</v>
      </c>
      <c r="AC193" s="19" t="s">
        <v>127</v>
      </c>
      <c r="AD193" s="19" t="s">
        <v>128</v>
      </c>
      <c r="AE193" s="19" t="s">
        <v>1086</v>
      </c>
      <c r="AF193" s="19" t="s">
        <v>1092</v>
      </c>
      <c r="AG193" s="20" t="s">
        <v>1137</v>
      </c>
      <c r="AH193" s="20" t="s">
        <v>1138</v>
      </c>
      <c r="AI193" s="19"/>
    </row>
    <row r="194" s="3" customFormat="1" ht="99" customHeight="1" spans="1:35">
      <c r="A194" s="19">
        <v>24</v>
      </c>
      <c r="B194" s="19" t="s">
        <v>114</v>
      </c>
      <c r="C194" s="20" t="s">
        <v>115</v>
      </c>
      <c r="D194" s="19" t="s">
        <v>116</v>
      </c>
      <c r="E194" s="19" t="s">
        <v>1086</v>
      </c>
      <c r="F194" s="20" t="s">
        <v>1108</v>
      </c>
      <c r="G194" s="20"/>
      <c r="H194" s="19" t="s">
        <v>1230</v>
      </c>
      <c r="I194" s="20" t="s">
        <v>89</v>
      </c>
      <c r="J194" s="19" t="s">
        <v>1113</v>
      </c>
      <c r="K194" s="20" t="s">
        <v>1231</v>
      </c>
      <c r="L194" s="20" t="s">
        <v>1232</v>
      </c>
      <c r="M194" s="20" t="s">
        <v>1086</v>
      </c>
      <c r="N194" s="20" t="s">
        <v>1233</v>
      </c>
      <c r="O194" s="20" t="s">
        <v>308</v>
      </c>
      <c r="P194" s="20">
        <v>2500</v>
      </c>
      <c r="Q194" s="20" t="s">
        <v>1234</v>
      </c>
      <c r="R194" s="20">
        <v>35</v>
      </c>
      <c r="S194" s="20">
        <v>35</v>
      </c>
      <c r="T194" s="20"/>
      <c r="U194" s="20">
        <v>1</v>
      </c>
      <c r="V194" s="20">
        <v>89</v>
      </c>
      <c r="W194" s="20">
        <v>265</v>
      </c>
      <c r="X194" s="20">
        <v>1</v>
      </c>
      <c r="Y194" s="20">
        <v>65</v>
      </c>
      <c r="Z194" s="19">
        <v>196</v>
      </c>
      <c r="AA194" s="19" t="s">
        <v>1235</v>
      </c>
      <c r="AB194" s="19" t="s">
        <v>1236</v>
      </c>
      <c r="AC194" s="19" t="s">
        <v>127</v>
      </c>
      <c r="AD194" s="19" t="s">
        <v>128</v>
      </c>
      <c r="AE194" s="19" t="s">
        <v>1086</v>
      </c>
      <c r="AF194" s="19" t="s">
        <v>1237</v>
      </c>
      <c r="AG194" s="20" t="s">
        <v>1137</v>
      </c>
      <c r="AH194" s="20" t="s">
        <v>1138</v>
      </c>
      <c r="AI194" s="19"/>
    </row>
    <row r="195" s="3" customFormat="1" ht="99" customHeight="1" spans="1:35">
      <c r="A195" s="19">
        <v>25</v>
      </c>
      <c r="B195" s="19" t="s">
        <v>82</v>
      </c>
      <c r="C195" s="19" t="s">
        <v>83</v>
      </c>
      <c r="D195" s="19" t="s">
        <v>84</v>
      </c>
      <c r="E195" s="19" t="s">
        <v>1086</v>
      </c>
      <c r="F195" s="20" t="s">
        <v>1125</v>
      </c>
      <c r="G195" s="20"/>
      <c r="H195" s="19" t="s">
        <v>1238</v>
      </c>
      <c r="I195" s="20" t="s">
        <v>89</v>
      </c>
      <c r="J195" s="19" t="s">
        <v>1239</v>
      </c>
      <c r="K195" s="20" t="s">
        <v>1231</v>
      </c>
      <c r="L195" s="20" t="s">
        <v>1232</v>
      </c>
      <c r="M195" s="20" t="s">
        <v>1086</v>
      </c>
      <c r="N195" s="20" t="s">
        <v>1240</v>
      </c>
      <c r="O195" s="20" t="s">
        <v>108</v>
      </c>
      <c r="P195" s="20">
        <v>150</v>
      </c>
      <c r="Q195" s="20" t="s">
        <v>1241</v>
      </c>
      <c r="R195" s="20">
        <v>27.5</v>
      </c>
      <c r="S195" s="20">
        <v>27.5</v>
      </c>
      <c r="T195" s="20"/>
      <c r="U195" s="20">
        <v>1</v>
      </c>
      <c r="V195" s="20">
        <v>37</v>
      </c>
      <c r="W195" s="20">
        <v>105</v>
      </c>
      <c r="X195" s="20">
        <v>1</v>
      </c>
      <c r="Y195" s="20">
        <v>21</v>
      </c>
      <c r="Z195" s="20">
        <v>64</v>
      </c>
      <c r="AA195" s="20" t="s">
        <v>1242</v>
      </c>
      <c r="AB195" s="20" t="s">
        <v>1243</v>
      </c>
      <c r="AC195" s="20" t="s">
        <v>98</v>
      </c>
      <c r="AD195" s="20" t="s">
        <v>99</v>
      </c>
      <c r="AE195" s="20" t="s">
        <v>1086</v>
      </c>
      <c r="AF195" s="20" t="s">
        <v>1237</v>
      </c>
      <c r="AG195" s="20" t="s">
        <v>1113</v>
      </c>
      <c r="AH195" s="20" t="s">
        <v>1114</v>
      </c>
      <c r="AI195" s="19"/>
    </row>
    <row r="196" s="3" customFormat="1" ht="99" customHeight="1" spans="1:35">
      <c r="A196" s="19">
        <v>26</v>
      </c>
      <c r="B196" s="19" t="s">
        <v>82</v>
      </c>
      <c r="C196" s="19" t="s">
        <v>83</v>
      </c>
      <c r="D196" s="20" t="s">
        <v>380</v>
      </c>
      <c r="E196" s="20" t="s">
        <v>1086</v>
      </c>
      <c r="F196" s="20" t="s">
        <v>1115</v>
      </c>
      <c r="G196" s="20"/>
      <c r="H196" s="20" t="s">
        <v>1244</v>
      </c>
      <c r="I196" s="19" t="s">
        <v>360</v>
      </c>
      <c r="J196" s="20" t="s">
        <v>1120</v>
      </c>
      <c r="K196" s="20" t="s">
        <v>1245</v>
      </c>
      <c r="L196" s="20" t="s">
        <v>1246</v>
      </c>
      <c r="M196" s="20" t="s">
        <v>1086</v>
      </c>
      <c r="N196" s="20" t="s">
        <v>1247</v>
      </c>
      <c r="O196" s="20" t="s">
        <v>1248</v>
      </c>
      <c r="P196" s="20">
        <v>1</v>
      </c>
      <c r="Q196" s="20" t="s">
        <v>1249</v>
      </c>
      <c r="R196" s="19">
        <v>120.46512</v>
      </c>
      <c r="S196" s="19">
        <v>120.46512</v>
      </c>
      <c r="T196" s="19"/>
      <c r="U196" s="19">
        <v>1</v>
      </c>
      <c r="V196" s="19">
        <v>546</v>
      </c>
      <c r="W196" s="19">
        <v>1499</v>
      </c>
      <c r="X196" s="19">
        <v>1</v>
      </c>
      <c r="Y196" s="19">
        <v>221</v>
      </c>
      <c r="Z196" s="19">
        <v>575</v>
      </c>
      <c r="AA196" s="19" t="s">
        <v>1250</v>
      </c>
      <c r="AB196" s="19" t="s">
        <v>1251</v>
      </c>
      <c r="AC196" s="19" t="s">
        <v>98</v>
      </c>
      <c r="AD196" s="19" t="s">
        <v>99</v>
      </c>
      <c r="AE196" s="19" t="s">
        <v>1086</v>
      </c>
      <c r="AF196" s="19" t="s">
        <v>1092</v>
      </c>
      <c r="AG196" s="19" t="s">
        <v>1086</v>
      </c>
      <c r="AH196" s="19" t="s">
        <v>1092</v>
      </c>
      <c r="AI196" s="20"/>
    </row>
    <row r="197" s="3" customFormat="1" ht="99" customHeight="1" spans="1:35">
      <c r="A197" s="19">
        <v>27</v>
      </c>
      <c r="B197" s="19" t="s">
        <v>82</v>
      </c>
      <c r="C197" s="19" t="s">
        <v>83</v>
      </c>
      <c r="D197" s="20" t="s">
        <v>84</v>
      </c>
      <c r="E197" s="20" t="s">
        <v>1086</v>
      </c>
      <c r="F197" s="20" t="s">
        <v>428</v>
      </c>
      <c r="G197" s="20"/>
      <c r="H197" s="20" t="s">
        <v>1252</v>
      </c>
      <c r="I197" s="19" t="s">
        <v>89</v>
      </c>
      <c r="J197" s="20" t="s">
        <v>428</v>
      </c>
      <c r="K197" s="20" t="s">
        <v>245</v>
      </c>
      <c r="L197" s="20" t="s">
        <v>246</v>
      </c>
      <c r="M197" s="20" t="s">
        <v>1086</v>
      </c>
      <c r="N197" s="20" t="s">
        <v>1253</v>
      </c>
      <c r="O197" s="20" t="s">
        <v>108</v>
      </c>
      <c r="P197" s="20">
        <v>6100</v>
      </c>
      <c r="Q197" s="20" t="s">
        <v>248</v>
      </c>
      <c r="R197" s="19">
        <v>85.4</v>
      </c>
      <c r="S197" s="19">
        <v>85.4</v>
      </c>
      <c r="T197" s="19"/>
      <c r="U197" s="19">
        <v>7</v>
      </c>
      <c r="V197" s="19">
        <v>850</v>
      </c>
      <c r="W197" s="19">
        <v>2470</v>
      </c>
      <c r="X197" s="19">
        <v>7</v>
      </c>
      <c r="Y197" s="19">
        <v>590</v>
      </c>
      <c r="Z197" s="19">
        <v>1630</v>
      </c>
      <c r="AA197" s="19" t="s">
        <v>1254</v>
      </c>
      <c r="AB197" s="19" t="s">
        <v>1255</v>
      </c>
      <c r="AC197" s="19" t="s">
        <v>98</v>
      </c>
      <c r="AD197" s="19" t="s">
        <v>99</v>
      </c>
      <c r="AE197" s="19" t="s">
        <v>1086</v>
      </c>
      <c r="AF197" s="19" t="s">
        <v>1092</v>
      </c>
      <c r="AG197" s="19" t="s">
        <v>1086</v>
      </c>
      <c r="AH197" s="19" t="s">
        <v>1092</v>
      </c>
      <c r="AI197" s="19"/>
    </row>
    <row r="198" s="3" customFormat="1" ht="24" customHeight="1" spans="1:35">
      <c r="A198" s="22" t="s">
        <v>254</v>
      </c>
      <c r="B198" s="19">
        <v>27</v>
      </c>
      <c r="C198" s="22"/>
      <c r="D198" s="22"/>
      <c r="E198" s="22"/>
      <c r="F198" s="19"/>
      <c r="G198" s="22"/>
      <c r="H198" s="22"/>
      <c r="I198" s="22"/>
      <c r="J198" s="22"/>
      <c r="K198" s="22"/>
      <c r="L198" s="22"/>
      <c r="M198" s="22"/>
      <c r="N198" s="22"/>
      <c r="O198" s="19"/>
      <c r="P198" s="19"/>
      <c r="Q198" s="19"/>
      <c r="R198" s="19">
        <f>SUM(R171:R197)</f>
        <v>1332.54512</v>
      </c>
      <c r="S198" s="19">
        <f>SUM(S171:S197)</f>
        <v>1332.54512</v>
      </c>
      <c r="T198" s="19">
        <f>SUM(T171:T197)</f>
        <v>0</v>
      </c>
      <c r="U198" s="19">
        <v>7</v>
      </c>
      <c r="V198" s="19">
        <f>SUM(V171:V197)</f>
        <v>4401</v>
      </c>
      <c r="W198" s="19">
        <f>SUM(W171:W197)</f>
        <v>12365</v>
      </c>
      <c r="X198" s="19">
        <v>7</v>
      </c>
      <c r="Y198" s="19">
        <f>SUM(Y171:Y197)</f>
        <v>2725</v>
      </c>
      <c r="Z198" s="19">
        <f>SUM(Z171:Z197)</f>
        <v>7949</v>
      </c>
      <c r="AA198" s="22"/>
      <c r="AB198" s="22"/>
      <c r="AC198" s="22"/>
      <c r="AD198" s="22"/>
      <c r="AE198" s="22"/>
      <c r="AF198" s="22"/>
      <c r="AG198" s="22"/>
      <c r="AH198" s="22"/>
      <c r="AI198" s="19"/>
    </row>
    <row r="199" s="3" customFormat="1" ht="71" customHeight="1" spans="1:35">
      <c r="A199" s="19">
        <v>1</v>
      </c>
      <c r="B199" s="19" t="s">
        <v>114</v>
      </c>
      <c r="C199" s="19" t="s">
        <v>115</v>
      </c>
      <c r="D199" s="19" t="s">
        <v>116</v>
      </c>
      <c r="E199" s="19" t="s">
        <v>1256</v>
      </c>
      <c r="F199" s="19" t="s">
        <v>1257</v>
      </c>
      <c r="G199" s="20" t="s">
        <v>1258</v>
      </c>
      <c r="H199" s="19" t="s">
        <v>1259</v>
      </c>
      <c r="I199" s="19" t="s">
        <v>89</v>
      </c>
      <c r="J199" s="19" t="s">
        <v>1260</v>
      </c>
      <c r="K199" s="19" t="s">
        <v>105</v>
      </c>
      <c r="L199" s="19" t="s">
        <v>246</v>
      </c>
      <c r="M199" s="19" t="s">
        <v>1256</v>
      </c>
      <c r="N199" s="19" t="s">
        <v>1261</v>
      </c>
      <c r="O199" s="19" t="s">
        <v>123</v>
      </c>
      <c r="P199" s="19">
        <v>3.5</v>
      </c>
      <c r="Q199" s="19" t="s">
        <v>1227</v>
      </c>
      <c r="R199" s="19">
        <v>175</v>
      </c>
      <c r="S199" s="19">
        <v>175</v>
      </c>
      <c r="T199" s="19"/>
      <c r="U199" s="19">
        <v>1</v>
      </c>
      <c r="V199" s="19">
        <v>106</v>
      </c>
      <c r="W199" s="19">
        <v>326</v>
      </c>
      <c r="X199" s="19">
        <v>1</v>
      </c>
      <c r="Y199" s="19">
        <v>60</v>
      </c>
      <c r="Z199" s="19">
        <v>181</v>
      </c>
      <c r="AA199" s="19" t="s">
        <v>1262</v>
      </c>
      <c r="AB199" s="19" t="s">
        <v>1263</v>
      </c>
      <c r="AC199" s="19" t="s">
        <v>127</v>
      </c>
      <c r="AD199" s="19" t="s">
        <v>128</v>
      </c>
      <c r="AE199" s="19" t="s">
        <v>1256</v>
      </c>
      <c r="AF199" s="19" t="s">
        <v>1264</v>
      </c>
      <c r="AG199" s="19" t="s">
        <v>1265</v>
      </c>
      <c r="AH199" s="19" t="s">
        <v>1266</v>
      </c>
      <c r="AI199" s="19"/>
    </row>
    <row r="200" s="3" customFormat="1" ht="71" customHeight="1" spans="1:35">
      <c r="A200" s="19">
        <v>2</v>
      </c>
      <c r="B200" s="19" t="s">
        <v>114</v>
      </c>
      <c r="C200" s="19" t="s">
        <v>115</v>
      </c>
      <c r="D200" s="19" t="s">
        <v>116</v>
      </c>
      <c r="E200" s="19" t="s">
        <v>1256</v>
      </c>
      <c r="F200" s="19" t="s">
        <v>1257</v>
      </c>
      <c r="G200" s="20" t="s">
        <v>1267</v>
      </c>
      <c r="H200" s="19" t="s">
        <v>1268</v>
      </c>
      <c r="I200" s="19" t="s">
        <v>89</v>
      </c>
      <c r="J200" s="19" t="s">
        <v>1269</v>
      </c>
      <c r="K200" s="19" t="s">
        <v>105</v>
      </c>
      <c r="L200" s="19" t="s">
        <v>246</v>
      </c>
      <c r="M200" s="19" t="s">
        <v>1256</v>
      </c>
      <c r="N200" s="19" t="s">
        <v>1270</v>
      </c>
      <c r="O200" s="19" t="s">
        <v>123</v>
      </c>
      <c r="P200" s="19">
        <v>1.1</v>
      </c>
      <c r="Q200" s="19" t="s">
        <v>262</v>
      </c>
      <c r="R200" s="19">
        <v>44</v>
      </c>
      <c r="S200" s="19">
        <v>44</v>
      </c>
      <c r="T200" s="19"/>
      <c r="U200" s="19">
        <v>1</v>
      </c>
      <c r="V200" s="19">
        <v>106</v>
      </c>
      <c r="W200" s="19">
        <v>326</v>
      </c>
      <c r="X200" s="19">
        <v>1</v>
      </c>
      <c r="Y200" s="19">
        <v>60</v>
      </c>
      <c r="Z200" s="19">
        <v>181</v>
      </c>
      <c r="AA200" s="19" t="s">
        <v>1262</v>
      </c>
      <c r="AB200" s="19" t="s">
        <v>1263</v>
      </c>
      <c r="AC200" s="19" t="s">
        <v>127</v>
      </c>
      <c r="AD200" s="19" t="s">
        <v>128</v>
      </c>
      <c r="AE200" s="19" t="s">
        <v>1256</v>
      </c>
      <c r="AF200" s="19" t="s">
        <v>1264</v>
      </c>
      <c r="AG200" s="19" t="s">
        <v>1265</v>
      </c>
      <c r="AH200" s="19" t="s">
        <v>1266</v>
      </c>
      <c r="AI200" s="19"/>
    </row>
    <row r="201" s="3" customFormat="1" ht="71" customHeight="1" spans="1:35">
      <c r="A201" s="19">
        <v>3</v>
      </c>
      <c r="B201" s="19" t="s">
        <v>82</v>
      </c>
      <c r="C201" s="19" t="s">
        <v>83</v>
      </c>
      <c r="D201" s="19" t="s">
        <v>84</v>
      </c>
      <c r="E201" s="19" t="s">
        <v>1256</v>
      </c>
      <c r="F201" s="19" t="s">
        <v>1257</v>
      </c>
      <c r="G201" s="20" t="s">
        <v>1271</v>
      </c>
      <c r="H201" s="19" t="s">
        <v>1272</v>
      </c>
      <c r="I201" s="19" t="s">
        <v>89</v>
      </c>
      <c r="J201" s="19" t="s">
        <v>1273</v>
      </c>
      <c r="K201" s="19" t="s">
        <v>245</v>
      </c>
      <c r="L201" s="19" t="s">
        <v>362</v>
      </c>
      <c r="M201" s="19" t="s">
        <v>1256</v>
      </c>
      <c r="N201" s="19" t="s">
        <v>1274</v>
      </c>
      <c r="O201" s="19" t="s">
        <v>108</v>
      </c>
      <c r="P201" s="19">
        <v>50</v>
      </c>
      <c r="Q201" s="19" t="s">
        <v>213</v>
      </c>
      <c r="R201" s="19">
        <v>1.5</v>
      </c>
      <c r="S201" s="19">
        <v>1.5</v>
      </c>
      <c r="T201" s="19"/>
      <c r="U201" s="19">
        <v>1</v>
      </c>
      <c r="V201" s="19">
        <v>10</v>
      </c>
      <c r="W201" s="19">
        <v>30</v>
      </c>
      <c r="X201" s="19">
        <v>1</v>
      </c>
      <c r="Y201" s="19">
        <v>10</v>
      </c>
      <c r="Z201" s="19">
        <v>30</v>
      </c>
      <c r="AA201" s="19" t="s">
        <v>1275</v>
      </c>
      <c r="AB201" s="19" t="s">
        <v>1276</v>
      </c>
      <c r="AC201" s="19" t="s">
        <v>98</v>
      </c>
      <c r="AD201" s="19" t="s">
        <v>99</v>
      </c>
      <c r="AE201" s="19" t="s">
        <v>1256</v>
      </c>
      <c r="AF201" s="19" t="s">
        <v>1264</v>
      </c>
      <c r="AG201" s="19" t="s">
        <v>1265</v>
      </c>
      <c r="AH201" s="19" t="s">
        <v>1266</v>
      </c>
      <c r="AI201" s="19"/>
    </row>
    <row r="202" s="3" customFormat="1" ht="71" customHeight="1" spans="1:35">
      <c r="A202" s="19">
        <v>4</v>
      </c>
      <c r="B202" s="19" t="s">
        <v>82</v>
      </c>
      <c r="C202" s="19" t="s">
        <v>83</v>
      </c>
      <c r="D202" s="19" t="s">
        <v>84</v>
      </c>
      <c r="E202" s="19" t="s">
        <v>1256</v>
      </c>
      <c r="F202" s="19" t="s">
        <v>1257</v>
      </c>
      <c r="G202" s="20" t="s">
        <v>1277</v>
      </c>
      <c r="H202" s="19" t="s">
        <v>1278</v>
      </c>
      <c r="I202" s="19" t="s">
        <v>89</v>
      </c>
      <c r="J202" s="19" t="s">
        <v>1273</v>
      </c>
      <c r="K202" s="19" t="s">
        <v>245</v>
      </c>
      <c r="L202" s="19" t="s">
        <v>362</v>
      </c>
      <c r="M202" s="19" t="s">
        <v>1256</v>
      </c>
      <c r="N202" s="19" t="s">
        <v>1279</v>
      </c>
      <c r="O202" s="19" t="s">
        <v>108</v>
      </c>
      <c r="P202" s="19">
        <v>50</v>
      </c>
      <c r="Q202" s="19" t="s">
        <v>109</v>
      </c>
      <c r="R202" s="19">
        <v>2.5</v>
      </c>
      <c r="S202" s="19">
        <v>2.5</v>
      </c>
      <c r="T202" s="19"/>
      <c r="U202" s="19">
        <v>1</v>
      </c>
      <c r="V202" s="19">
        <v>3</v>
      </c>
      <c r="W202" s="19">
        <v>12</v>
      </c>
      <c r="X202" s="19">
        <v>1</v>
      </c>
      <c r="Y202" s="19">
        <v>3</v>
      </c>
      <c r="Z202" s="19">
        <v>12</v>
      </c>
      <c r="AA202" s="19" t="s">
        <v>1280</v>
      </c>
      <c r="AB202" s="19" t="s">
        <v>1276</v>
      </c>
      <c r="AC202" s="19" t="s">
        <v>98</v>
      </c>
      <c r="AD202" s="19" t="s">
        <v>99</v>
      </c>
      <c r="AE202" s="19" t="s">
        <v>1256</v>
      </c>
      <c r="AF202" s="19" t="s">
        <v>1264</v>
      </c>
      <c r="AG202" s="19" t="s">
        <v>1265</v>
      </c>
      <c r="AH202" s="19" t="s">
        <v>1266</v>
      </c>
      <c r="AI202" s="19"/>
    </row>
    <row r="203" s="3" customFormat="1" ht="71" customHeight="1" spans="1:35">
      <c r="A203" s="19">
        <v>5</v>
      </c>
      <c r="B203" s="19" t="s">
        <v>82</v>
      </c>
      <c r="C203" s="19" t="s">
        <v>83</v>
      </c>
      <c r="D203" s="19" t="s">
        <v>84</v>
      </c>
      <c r="E203" s="19" t="s">
        <v>1256</v>
      </c>
      <c r="F203" s="19" t="s">
        <v>1257</v>
      </c>
      <c r="G203" s="20" t="s">
        <v>1281</v>
      </c>
      <c r="H203" s="19" t="s">
        <v>1282</v>
      </c>
      <c r="I203" s="19" t="s">
        <v>360</v>
      </c>
      <c r="J203" s="19" t="s">
        <v>1283</v>
      </c>
      <c r="K203" s="19" t="s">
        <v>105</v>
      </c>
      <c r="L203" s="19" t="s">
        <v>362</v>
      </c>
      <c r="M203" s="19" t="s">
        <v>1256</v>
      </c>
      <c r="N203" s="19" t="s">
        <v>1284</v>
      </c>
      <c r="O203" s="19" t="s">
        <v>108</v>
      </c>
      <c r="P203" s="19">
        <v>1000</v>
      </c>
      <c r="Q203" s="19" t="s">
        <v>364</v>
      </c>
      <c r="R203" s="19">
        <v>20</v>
      </c>
      <c r="S203" s="19">
        <v>20</v>
      </c>
      <c r="T203" s="19"/>
      <c r="U203" s="19">
        <v>1</v>
      </c>
      <c r="V203" s="19">
        <v>258</v>
      </c>
      <c r="W203" s="19">
        <v>668</v>
      </c>
      <c r="X203" s="19">
        <v>1</v>
      </c>
      <c r="Y203" s="19">
        <v>161</v>
      </c>
      <c r="Z203" s="19">
        <v>417</v>
      </c>
      <c r="AA203" s="19" t="s">
        <v>1285</v>
      </c>
      <c r="AB203" s="19" t="s">
        <v>366</v>
      </c>
      <c r="AC203" s="19" t="s">
        <v>98</v>
      </c>
      <c r="AD203" s="19" t="s">
        <v>99</v>
      </c>
      <c r="AE203" s="19" t="s">
        <v>1256</v>
      </c>
      <c r="AF203" s="19" t="s">
        <v>1264</v>
      </c>
      <c r="AG203" s="19" t="s">
        <v>1265</v>
      </c>
      <c r="AH203" s="19" t="s">
        <v>1266</v>
      </c>
      <c r="AI203" s="19"/>
    </row>
    <row r="204" s="3" customFormat="1" ht="71" customHeight="1" spans="1:35">
      <c r="A204" s="19">
        <v>6</v>
      </c>
      <c r="B204" s="19" t="s">
        <v>82</v>
      </c>
      <c r="C204" s="19" t="s">
        <v>83</v>
      </c>
      <c r="D204" s="19" t="s">
        <v>84</v>
      </c>
      <c r="E204" s="19" t="s">
        <v>1256</v>
      </c>
      <c r="F204" s="19" t="s">
        <v>1257</v>
      </c>
      <c r="G204" s="20" t="s">
        <v>1286</v>
      </c>
      <c r="H204" s="19" t="s">
        <v>1287</v>
      </c>
      <c r="I204" s="19" t="s">
        <v>360</v>
      </c>
      <c r="J204" s="19" t="s">
        <v>1283</v>
      </c>
      <c r="K204" s="19" t="s">
        <v>105</v>
      </c>
      <c r="L204" s="19" t="s">
        <v>362</v>
      </c>
      <c r="M204" s="19" t="s">
        <v>1256</v>
      </c>
      <c r="N204" s="19" t="s">
        <v>1288</v>
      </c>
      <c r="O204" s="19" t="s">
        <v>108</v>
      </c>
      <c r="P204" s="19">
        <v>3487.3</v>
      </c>
      <c r="Q204" s="19" t="s">
        <v>364</v>
      </c>
      <c r="R204" s="19">
        <v>69.746</v>
      </c>
      <c r="S204" s="19">
        <v>69.746</v>
      </c>
      <c r="T204" s="19"/>
      <c r="U204" s="19">
        <v>1</v>
      </c>
      <c r="V204" s="19">
        <v>258</v>
      </c>
      <c r="W204" s="19">
        <v>668</v>
      </c>
      <c r="X204" s="19">
        <v>1</v>
      </c>
      <c r="Y204" s="19">
        <v>161</v>
      </c>
      <c r="Z204" s="19">
        <v>417</v>
      </c>
      <c r="AA204" s="19" t="s">
        <v>1289</v>
      </c>
      <c r="AB204" s="19" t="s">
        <v>366</v>
      </c>
      <c r="AC204" s="19" t="s">
        <v>98</v>
      </c>
      <c r="AD204" s="19" t="s">
        <v>99</v>
      </c>
      <c r="AE204" s="19" t="s">
        <v>1256</v>
      </c>
      <c r="AF204" s="19" t="s">
        <v>1264</v>
      </c>
      <c r="AG204" s="19" t="s">
        <v>1265</v>
      </c>
      <c r="AH204" s="19" t="s">
        <v>1266</v>
      </c>
      <c r="AI204" s="19"/>
    </row>
    <row r="205" s="3" customFormat="1" ht="71" customHeight="1" spans="1:35">
      <c r="A205" s="19">
        <v>7</v>
      </c>
      <c r="B205" s="19" t="s">
        <v>82</v>
      </c>
      <c r="C205" s="19" t="s">
        <v>83</v>
      </c>
      <c r="D205" s="19" t="s">
        <v>84</v>
      </c>
      <c r="E205" s="19" t="s">
        <v>1256</v>
      </c>
      <c r="F205" s="19" t="s">
        <v>1290</v>
      </c>
      <c r="G205" s="20" t="s">
        <v>1291</v>
      </c>
      <c r="H205" s="19" t="s">
        <v>1292</v>
      </c>
      <c r="I205" s="19" t="s">
        <v>360</v>
      </c>
      <c r="J205" s="19" t="s">
        <v>1293</v>
      </c>
      <c r="K205" s="19" t="s">
        <v>105</v>
      </c>
      <c r="L205" s="19" t="s">
        <v>362</v>
      </c>
      <c r="M205" s="19" t="s">
        <v>1256</v>
      </c>
      <c r="N205" s="19" t="s">
        <v>1294</v>
      </c>
      <c r="O205" s="19" t="s">
        <v>108</v>
      </c>
      <c r="P205" s="19">
        <v>3000</v>
      </c>
      <c r="Q205" s="19" t="s">
        <v>364</v>
      </c>
      <c r="R205" s="19">
        <v>60</v>
      </c>
      <c r="S205" s="19">
        <v>60</v>
      </c>
      <c r="T205" s="19"/>
      <c r="U205" s="19">
        <v>1</v>
      </c>
      <c r="V205" s="19">
        <v>187</v>
      </c>
      <c r="W205" s="19">
        <v>540</v>
      </c>
      <c r="X205" s="19">
        <v>1</v>
      </c>
      <c r="Y205" s="19">
        <v>165</v>
      </c>
      <c r="Z205" s="19">
        <v>460</v>
      </c>
      <c r="AA205" s="19" t="s">
        <v>1295</v>
      </c>
      <c r="AB205" s="19" t="s">
        <v>366</v>
      </c>
      <c r="AC205" s="19" t="s">
        <v>98</v>
      </c>
      <c r="AD205" s="19" t="s">
        <v>99</v>
      </c>
      <c r="AE205" s="19" t="s">
        <v>1256</v>
      </c>
      <c r="AF205" s="19" t="s">
        <v>1264</v>
      </c>
      <c r="AG205" s="19" t="s">
        <v>1296</v>
      </c>
      <c r="AH205" s="19" t="s">
        <v>1297</v>
      </c>
      <c r="AI205" s="19"/>
    </row>
    <row r="206" s="3" customFormat="1" ht="71" customHeight="1" spans="1:35">
      <c r="A206" s="19">
        <v>8</v>
      </c>
      <c r="B206" s="19" t="s">
        <v>82</v>
      </c>
      <c r="C206" s="19" t="s">
        <v>83</v>
      </c>
      <c r="D206" s="19" t="s">
        <v>84</v>
      </c>
      <c r="E206" s="19" t="s">
        <v>1256</v>
      </c>
      <c r="F206" s="19" t="s">
        <v>1290</v>
      </c>
      <c r="G206" s="20" t="s">
        <v>1298</v>
      </c>
      <c r="H206" s="19" t="s">
        <v>1299</v>
      </c>
      <c r="I206" s="19" t="s">
        <v>360</v>
      </c>
      <c r="J206" s="19" t="s">
        <v>1293</v>
      </c>
      <c r="K206" s="19" t="s">
        <v>105</v>
      </c>
      <c r="L206" s="19" t="s">
        <v>362</v>
      </c>
      <c r="M206" s="19" t="s">
        <v>1256</v>
      </c>
      <c r="N206" s="19" t="s">
        <v>1300</v>
      </c>
      <c r="O206" s="19" t="s">
        <v>108</v>
      </c>
      <c r="P206" s="19">
        <v>981</v>
      </c>
      <c r="Q206" s="19" t="s">
        <v>364</v>
      </c>
      <c r="R206" s="19">
        <v>19.62</v>
      </c>
      <c r="S206" s="19">
        <v>19.62</v>
      </c>
      <c r="T206" s="19"/>
      <c r="U206" s="19">
        <v>1</v>
      </c>
      <c r="V206" s="19">
        <v>63</v>
      </c>
      <c r="W206" s="19">
        <v>180</v>
      </c>
      <c r="X206" s="19">
        <v>1</v>
      </c>
      <c r="Y206" s="19">
        <v>55</v>
      </c>
      <c r="Z206" s="19">
        <v>154</v>
      </c>
      <c r="AA206" s="19" t="s">
        <v>1301</v>
      </c>
      <c r="AB206" s="19" t="s">
        <v>366</v>
      </c>
      <c r="AC206" s="19" t="s">
        <v>98</v>
      </c>
      <c r="AD206" s="19" t="s">
        <v>99</v>
      </c>
      <c r="AE206" s="19" t="s">
        <v>1256</v>
      </c>
      <c r="AF206" s="19" t="s">
        <v>1264</v>
      </c>
      <c r="AG206" s="19" t="s">
        <v>1296</v>
      </c>
      <c r="AH206" s="19" t="s">
        <v>1297</v>
      </c>
      <c r="AI206" s="19"/>
    </row>
    <row r="207" s="3" customFormat="1" ht="71" customHeight="1" spans="1:35">
      <c r="A207" s="19">
        <v>9</v>
      </c>
      <c r="B207" s="19" t="s">
        <v>82</v>
      </c>
      <c r="C207" s="19" t="s">
        <v>83</v>
      </c>
      <c r="D207" s="19" t="s">
        <v>84</v>
      </c>
      <c r="E207" s="19" t="s">
        <v>1256</v>
      </c>
      <c r="F207" s="19" t="s">
        <v>1290</v>
      </c>
      <c r="G207" s="20" t="s">
        <v>1302</v>
      </c>
      <c r="H207" s="19" t="s">
        <v>1303</v>
      </c>
      <c r="I207" s="19" t="s">
        <v>89</v>
      </c>
      <c r="J207" s="19" t="s">
        <v>1304</v>
      </c>
      <c r="K207" s="19" t="s">
        <v>105</v>
      </c>
      <c r="L207" s="19" t="s">
        <v>362</v>
      </c>
      <c r="M207" s="19" t="s">
        <v>1256</v>
      </c>
      <c r="N207" s="19" t="s">
        <v>1305</v>
      </c>
      <c r="O207" s="19" t="s">
        <v>94</v>
      </c>
      <c r="P207" s="19">
        <v>20</v>
      </c>
      <c r="Q207" s="19" t="s">
        <v>1306</v>
      </c>
      <c r="R207" s="19">
        <v>16</v>
      </c>
      <c r="S207" s="19">
        <v>16</v>
      </c>
      <c r="T207" s="19"/>
      <c r="U207" s="19">
        <v>1</v>
      </c>
      <c r="V207" s="19">
        <v>3</v>
      </c>
      <c r="W207" s="19">
        <v>12</v>
      </c>
      <c r="X207" s="19">
        <v>1</v>
      </c>
      <c r="Y207" s="19">
        <v>2</v>
      </c>
      <c r="Z207" s="19">
        <v>8</v>
      </c>
      <c r="AA207" s="19" t="s">
        <v>1305</v>
      </c>
      <c r="AB207" s="19" t="s">
        <v>1307</v>
      </c>
      <c r="AC207" s="19" t="s">
        <v>98</v>
      </c>
      <c r="AD207" s="19" t="s">
        <v>99</v>
      </c>
      <c r="AE207" s="19" t="s">
        <v>1256</v>
      </c>
      <c r="AF207" s="19" t="s">
        <v>1264</v>
      </c>
      <c r="AG207" s="19" t="s">
        <v>1296</v>
      </c>
      <c r="AH207" s="19" t="s">
        <v>1297</v>
      </c>
      <c r="AI207" s="20"/>
    </row>
    <row r="208" s="3" customFormat="1" ht="71" customHeight="1" spans="1:35">
      <c r="A208" s="19">
        <v>10</v>
      </c>
      <c r="B208" s="19" t="s">
        <v>114</v>
      </c>
      <c r="C208" s="19" t="s">
        <v>115</v>
      </c>
      <c r="D208" s="19" t="s">
        <v>116</v>
      </c>
      <c r="E208" s="19" t="s">
        <v>1256</v>
      </c>
      <c r="F208" s="19" t="s">
        <v>1290</v>
      </c>
      <c r="G208" s="20" t="s">
        <v>1308</v>
      </c>
      <c r="H208" s="19" t="s">
        <v>1309</v>
      </c>
      <c r="I208" s="19" t="s">
        <v>89</v>
      </c>
      <c r="J208" s="19" t="s">
        <v>1310</v>
      </c>
      <c r="K208" s="19" t="s">
        <v>105</v>
      </c>
      <c r="L208" s="19" t="s">
        <v>246</v>
      </c>
      <c r="M208" s="19" t="s">
        <v>1256</v>
      </c>
      <c r="N208" s="19" t="s">
        <v>1311</v>
      </c>
      <c r="O208" s="19" t="s">
        <v>123</v>
      </c>
      <c r="P208" s="19">
        <v>3</v>
      </c>
      <c r="Q208" s="19" t="s">
        <v>1227</v>
      </c>
      <c r="R208" s="19">
        <v>150</v>
      </c>
      <c r="S208" s="19">
        <v>150</v>
      </c>
      <c r="T208" s="19"/>
      <c r="U208" s="19">
        <v>1</v>
      </c>
      <c r="V208" s="19">
        <v>50</v>
      </c>
      <c r="W208" s="19">
        <v>155</v>
      </c>
      <c r="X208" s="19">
        <v>1</v>
      </c>
      <c r="Y208" s="19">
        <v>30</v>
      </c>
      <c r="Z208" s="19">
        <v>105</v>
      </c>
      <c r="AA208" s="19" t="s">
        <v>1312</v>
      </c>
      <c r="AB208" s="19" t="s">
        <v>1263</v>
      </c>
      <c r="AC208" s="19" t="s">
        <v>127</v>
      </c>
      <c r="AD208" s="19" t="s">
        <v>128</v>
      </c>
      <c r="AE208" s="19" t="s">
        <v>1256</v>
      </c>
      <c r="AF208" s="19" t="s">
        <v>1264</v>
      </c>
      <c r="AG208" s="19" t="s">
        <v>1296</v>
      </c>
      <c r="AH208" s="19" t="s">
        <v>1297</v>
      </c>
      <c r="AI208" s="19"/>
    </row>
    <row r="209" s="3" customFormat="1" ht="71" customHeight="1" spans="1:35">
      <c r="A209" s="19">
        <v>11</v>
      </c>
      <c r="B209" s="19" t="s">
        <v>82</v>
      </c>
      <c r="C209" s="19" t="s">
        <v>83</v>
      </c>
      <c r="D209" s="19" t="s">
        <v>84</v>
      </c>
      <c r="E209" s="19" t="s">
        <v>1256</v>
      </c>
      <c r="F209" s="19" t="s">
        <v>1313</v>
      </c>
      <c r="G209" s="20" t="s">
        <v>1314</v>
      </c>
      <c r="H209" s="19" t="s">
        <v>1315</v>
      </c>
      <c r="I209" s="19" t="s">
        <v>360</v>
      </c>
      <c r="J209" s="19" t="s">
        <v>1316</v>
      </c>
      <c r="K209" s="19" t="s">
        <v>105</v>
      </c>
      <c r="L209" s="19" t="s">
        <v>362</v>
      </c>
      <c r="M209" s="19" t="s">
        <v>1256</v>
      </c>
      <c r="N209" s="19" t="s">
        <v>1317</v>
      </c>
      <c r="O209" s="19" t="s">
        <v>108</v>
      </c>
      <c r="P209" s="19">
        <v>2000</v>
      </c>
      <c r="Q209" s="19" t="s">
        <v>364</v>
      </c>
      <c r="R209" s="19">
        <v>40</v>
      </c>
      <c r="S209" s="19">
        <v>40</v>
      </c>
      <c r="T209" s="19"/>
      <c r="U209" s="19">
        <v>1</v>
      </c>
      <c r="V209" s="19">
        <v>132</v>
      </c>
      <c r="W209" s="19">
        <v>301</v>
      </c>
      <c r="X209" s="19">
        <v>1</v>
      </c>
      <c r="Y209" s="19">
        <v>91</v>
      </c>
      <c r="Z209" s="19">
        <v>214</v>
      </c>
      <c r="AA209" s="19" t="s">
        <v>1318</v>
      </c>
      <c r="AB209" s="19" t="s">
        <v>366</v>
      </c>
      <c r="AC209" s="19" t="s">
        <v>98</v>
      </c>
      <c r="AD209" s="19" t="s">
        <v>99</v>
      </c>
      <c r="AE209" s="19" t="s">
        <v>1256</v>
      </c>
      <c r="AF209" s="19" t="s">
        <v>1264</v>
      </c>
      <c r="AG209" s="19" t="s">
        <v>1319</v>
      </c>
      <c r="AH209" s="19" t="s">
        <v>1320</v>
      </c>
      <c r="AI209" s="19"/>
    </row>
    <row r="210" s="3" customFormat="1" ht="71" customHeight="1" spans="1:35">
      <c r="A210" s="19">
        <v>12</v>
      </c>
      <c r="B210" s="19" t="s">
        <v>82</v>
      </c>
      <c r="C210" s="19" t="s">
        <v>83</v>
      </c>
      <c r="D210" s="19" t="s">
        <v>84</v>
      </c>
      <c r="E210" s="19" t="s">
        <v>1256</v>
      </c>
      <c r="F210" s="19" t="s">
        <v>1313</v>
      </c>
      <c r="G210" s="20" t="s">
        <v>1321</v>
      </c>
      <c r="H210" s="19" t="s">
        <v>1322</v>
      </c>
      <c r="I210" s="19" t="s">
        <v>360</v>
      </c>
      <c r="J210" s="19" t="s">
        <v>1316</v>
      </c>
      <c r="K210" s="19" t="s">
        <v>105</v>
      </c>
      <c r="L210" s="19" t="s">
        <v>362</v>
      </c>
      <c r="M210" s="19" t="s">
        <v>1256</v>
      </c>
      <c r="N210" s="19" t="s">
        <v>1323</v>
      </c>
      <c r="O210" s="19" t="s">
        <v>108</v>
      </c>
      <c r="P210" s="19">
        <v>2806</v>
      </c>
      <c r="Q210" s="19" t="s">
        <v>364</v>
      </c>
      <c r="R210" s="19">
        <v>56.12</v>
      </c>
      <c r="S210" s="19">
        <v>56.12</v>
      </c>
      <c r="T210" s="19"/>
      <c r="U210" s="19">
        <v>1</v>
      </c>
      <c r="V210" s="19">
        <v>185</v>
      </c>
      <c r="W210" s="19">
        <v>422</v>
      </c>
      <c r="X210" s="19">
        <v>1</v>
      </c>
      <c r="Y210" s="19">
        <v>127</v>
      </c>
      <c r="Z210" s="19">
        <v>299</v>
      </c>
      <c r="AA210" s="19" t="s">
        <v>1324</v>
      </c>
      <c r="AB210" s="19" t="s">
        <v>366</v>
      </c>
      <c r="AC210" s="19" t="s">
        <v>98</v>
      </c>
      <c r="AD210" s="19" t="s">
        <v>99</v>
      </c>
      <c r="AE210" s="19" t="s">
        <v>1256</v>
      </c>
      <c r="AF210" s="19" t="s">
        <v>1264</v>
      </c>
      <c r="AG210" s="19" t="s">
        <v>1319</v>
      </c>
      <c r="AH210" s="19" t="s">
        <v>1320</v>
      </c>
      <c r="AI210" s="19"/>
    </row>
    <row r="211" s="3" customFormat="1" ht="71" customHeight="1" spans="1:35">
      <c r="A211" s="19">
        <v>13</v>
      </c>
      <c r="B211" s="19" t="s">
        <v>82</v>
      </c>
      <c r="C211" s="19" t="s">
        <v>83</v>
      </c>
      <c r="D211" s="19" t="s">
        <v>84</v>
      </c>
      <c r="E211" s="19" t="s">
        <v>1256</v>
      </c>
      <c r="F211" s="19" t="s">
        <v>1313</v>
      </c>
      <c r="G211" s="20" t="s">
        <v>1325</v>
      </c>
      <c r="H211" s="19" t="s">
        <v>1326</v>
      </c>
      <c r="I211" s="19" t="s">
        <v>89</v>
      </c>
      <c r="J211" s="19" t="s">
        <v>1316</v>
      </c>
      <c r="K211" s="19" t="s">
        <v>105</v>
      </c>
      <c r="L211" s="19" t="s">
        <v>362</v>
      </c>
      <c r="M211" s="19" t="s">
        <v>1256</v>
      </c>
      <c r="N211" s="19" t="s">
        <v>1327</v>
      </c>
      <c r="O211" s="19" t="s">
        <v>108</v>
      </c>
      <c r="P211" s="19">
        <v>310</v>
      </c>
      <c r="Q211" s="19" t="s">
        <v>109</v>
      </c>
      <c r="R211" s="19">
        <v>15.5</v>
      </c>
      <c r="S211" s="19">
        <v>15.5</v>
      </c>
      <c r="T211" s="19"/>
      <c r="U211" s="19">
        <v>1</v>
      </c>
      <c r="V211" s="19">
        <v>67</v>
      </c>
      <c r="W211" s="19">
        <v>168</v>
      </c>
      <c r="X211" s="19">
        <v>1</v>
      </c>
      <c r="Y211" s="19">
        <v>51</v>
      </c>
      <c r="Z211" s="19">
        <v>121</v>
      </c>
      <c r="AA211" s="19" t="s">
        <v>1328</v>
      </c>
      <c r="AB211" s="19" t="s">
        <v>1276</v>
      </c>
      <c r="AC211" s="19" t="s">
        <v>1329</v>
      </c>
      <c r="AD211" s="19" t="s">
        <v>1330</v>
      </c>
      <c r="AE211" s="19" t="s">
        <v>1256</v>
      </c>
      <c r="AF211" s="19" t="s">
        <v>1264</v>
      </c>
      <c r="AG211" s="19" t="s">
        <v>1319</v>
      </c>
      <c r="AH211" s="19" t="s">
        <v>1320</v>
      </c>
      <c r="AI211" s="19"/>
    </row>
    <row r="212" s="3" customFormat="1" ht="71" customHeight="1" spans="1:35">
      <c r="A212" s="19">
        <v>14</v>
      </c>
      <c r="B212" s="19" t="s">
        <v>82</v>
      </c>
      <c r="C212" s="19" t="s">
        <v>83</v>
      </c>
      <c r="D212" s="19" t="s">
        <v>84</v>
      </c>
      <c r="E212" s="19" t="s">
        <v>1256</v>
      </c>
      <c r="F212" s="19" t="s">
        <v>1313</v>
      </c>
      <c r="G212" s="20" t="s">
        <v>1331</v>
      </c>
      <c r="H212" s="19" t="s">
        <v>1332</v>
      </c>
      <c r="I212" s="19" t="s">
        <v>89</v>
      </c>
      <c r="J212" s="19" t="s">
        <v>1316</v>
      </c>
      <c r="K212" s="19" t="s">
        <v>105</v>
      </c>
      <c r="L212" s="19" t="s">
        <v>362</v>
      </c>
      <c r="M212" s="19" t="s">
        <v>1256</v>
      </c>
      <c r="N212" s="19" t="s">
        <v>1333</v>
      </c>
      <c r="O212" s="19" t="s">
        <v>108</v>
      </c>
      <c r="P212" s="19">
        <v>370</v>
      </c>
      <c r="Q212" s="19" t="s">
        <v>109</v>
      </c>
      <c r="R212" s="19">
        <v>18.5</v>
      </c>
      <c r="S212" s="19">
        <v>18.5</v>
      </c>
      <c r="T212" s="19"/>
      <c r="U212" s="19">
        <v>1</v>
      </c>
      <c r="V212" s="19">
        <v>38</v>
      </c>
      <c r="W212" s="19">
        <v>105</v>
      </c>
      <c r="X212" s="19">
        <v>1</v>
      </c>
      <c r="Y212" s="19">
        <v>33</v>
      </c>
      <c r="Z212" s="19">
        <v>92</v>
      </c>
      <c r="AA212" s="19" t="s">
        <v>1334</v>
      </c>
      <c r="AB212" s="19" t="s">
        <v>1276</v>
      </c>
      <c r="AC212" s="19" t="s">
        <v>1329</v>
      </c>
      <c r="AD212" s="19" t="s">
        <v>1330</v>
      </c>
      <c r="AE212" s="19" t="s">
        <v>1256</v>
      </c>
      <c r="AF212" s="19" t="s">
        <v>1264</v>
      </c>
      <c r="AG212" s="19" t="s">
        <v>1319</v>
      </c>
      <c r="AH212" s="19" t="s">
        <v>1320</v>
      </c>
      <c r="AI212" s="19"/>
    </row>
    <row r="213" s="3" customFormat="1" ht="71" customHeight="1" spans="1:35">
      <c r="A213" s="19">
        <v>15</v>
      </c>
      <c r="B213" s="19" t="s">
        <v>114</v>
      </c>
      <c r="C213" s="19" t="s">
        <v>115</v>
      </c>
      <c r="D213" s="19" t="s">
        <v>116</v>
      </c>
      <c r="E213" s="19" t="s">
        <v>1256</v>
      </c>
      <c r="F213" s="19" t="s">
        <v>1313</v>
      </c>
      <c r="G213" s="20" t="s">
        <v>1335</v>
      </c>
      <c r="H213" s="19" t="s">
        <v>1336</v>
      </c>
      <c r="I213" s="19" t="s">
        <v>89</v>
      </c>
      <c r="J213" s="19" t="s">
        <v>1337</v>
      </c>
      <c r="K213" s="19" t="s">
        <v>105</v>
      </c>
      <c r="L213" s="19" t="s">
        <v>246</v>
      </c>
      <c r="M213" s="19" t="s">
        <v>1256</v>
      </c>
      <c r="N213" s="19" t="s">
        <v>1338</v>
      </c>
      <c r="O213" s="19" t="s">
        <v>123</v>
      </c>
      <c r="P213" s="19">
        <v>2.2</v>
      </c>
      <c r="Q213" s="19" t="s">
        <v>1339</v>
      </c>
      <c r="R213" s="19">
        <v>58.5</v>
      </c>
      <c r="S213" s="19">
        <v>58.5</v>
      </c>
      <c r="T213" s="19"/>
      <c r="U213" s="19">
        <v>1</v>
      </c>
      <c r="V213" s="19">
        <v>122</v>
      </c>
      <c r="W213" s="19">
        <v>372</v>
      </c>
      <c r="X213" s="19">
        <v>1</v>
      </c>
      <c r="Y213" s="19">
        <v>39</v>
      </c>
      <c r="Z213" s="19">
        <v>107</v>
      </c>
      <c r="AA213" s="19" t="s">
        <v>1262</v>
      </c>
      <c r="AB213" s="19" t="s">
        <v>1263</v>
      </c>
      <c r="AC213" s="19" t="s">
        <v>127</v>
      </c>
      <c r="AD213" s="19" t="s">
        <v>128</v>
      </c>
      <c r="AE213" s="19" t="s">
        <v>1256</v>
      </c>
      <c r="AF213" s="19" t="s">
        <v>1264</v>
      </c>
      <c r="AG213" s="19" t="s">
        <v>1319</v>
      </c>
      <c r="AH213" s="19" t="s">
        <v>1320</v>
      </c>
      <c r="AI213" s="19"/>
    </row>
    <row r="214" s="3" customFormat="1" ht="71" customHeight="1" spans="1:35">
      <c r="A214" s="19">
        <v>16</v>
      </c>
      <c r="B214" s="19" t="s">
        <v>82</v>
      </c>
      <c r="C214" s="19" t="s">
        <v>83</v>
      </c>
      <c r="D214" s="19" t="s">
        <v>84</v>
      </c>
      <c r="E214" s="19" t="s">
        <v>1256</v>
      </c>
      <c r="F214" s="19" t="s">
        <v>1340</v>
      </c>
      <c r="G214" s="20" t="s">
        <v>1341</v>
      </c>
      <c r="H214" s="19" t="s">
        <v>1342</v>
      </c>
      <c r="I214" s="19" t="s">
        <v>360</v>
      </c>
      <c r="J214" s="19" t="s">
        <v>1343</v>
      </c>
      <c r="K214" s="19" t="s">
        <v>105</v>
      </c>
      <c r="L214" s="19" t="s">
        <v>362</v>
      </c>
      <c r="M214" s="19" t="s">
        <v>1256</v>
      </c>
      <c r="N214" s="19" t="s">
        <v>1344</v>
      </c>
      <c r="O214" s="19" t="s">
        <v>108</v>
      </c>
      <c r="P214" s="19">
        <v>1350</v>
      </c>
      <c r="Q214" s="19" t="s">
        <v>364</v>
      </c>
      <c r="R214" s="19">
        <v>27</v>
      </c>
      <c r="S214" s="19">
        <v>27</v>
      </c>
      <c r="T214" s="19"/>
      <c r="U214" s="19">
        <v>1</v>
      </c>
      <c r="V214" s="19">
        <v>115</v>
      </c>
      <c r="W214" s="19">
        <v>257</v>
      </c>
      <c r="X214" s="19">
        <v>1</v>
      </c>
      <c r="Y214" s="19">
        <v>78</v>
      </c>
      <c r="Z214" s="19">
        <v>195</v>
      </c>
      <c r="AA214" s="19" t="s">
        <v>1345</v>
      </c>
      <c r="AB214" s="19" t="s">
        <v>366</v>
      </c>
      <c r="AC214" s="19" t="s">
        <v>98</v>
      </c>
      <c r="AD214" s="19" t="s">
        <v>99</v>
      </c>
      <c r="AE214" s="19" t="s">
        <v>1256</v>
      </c>
      <c r="AF214" s="19" t="s">
        <v>1264</v>
      </c>
      <c r="AG214" s="19" t="s">
        <v>1346</v>
      </c>
      <c r="AH214" s="19" t="s">
        <v>1347</v>
      </c>
      <c r="AI214" s="19"/>
    </row>
    <row r="215" s="3" customFormat="1" ht="71" customHeight="1" spans="1:35">
      <c r="A215" s="19">
        <v>17</v>
      </c>
      <c r="B215" s="19" t="s">
        <v>82</v>
      </c>
      <c r="C215" s="19" t="s">
        <v>83</v>
      </c>
      <c r="D215" s="19" t="s">
        <v>84</v>
      </c>
      <c r="E215" s="19" t="s">
        <v>1256</v>
      </c>
      <c r="F215" s="19" t="s">
        <v>1340</v>
      </c>
      <c r="G215" s="20" t="s">
        <v>1348</v>
      </c>
      <c r="H215" s="19" t="s">
        <v>1349</v>
      </c>
      <c r="I215" s="19" t="s">
        <v>360</v>
      </c>
      <c r="J215" s="19" t="s">
        <v>1343</v>
      </c>
      <c r="K215" s="19" t="s">
        <v>105</v>
      </c>
      <c r="L215" s="19" t="s">
        <v>362</v>
      </c>
      <c r="M215" s="19" t="s">
        <v>1256</v>
      </c>
      <c r="N215" s="19" t="s">
        <v>1350</v>
      </c>
      <c r="O215" s="19" t="s">
        <v>108</v>
      </c>
      <c r="P215" s="19">
        <v>7222</v>
      </c>
      <c r="Q215" s="19" t="s">
        <v>364</v>
      </c>
      <c r="R215" s="19">
        <v>144.44</v>
      </c>
      <c r="S215" s="19">
        <v>144.44</v>
      </c>
      <c r="T215" s="19"/>
      <c r="U215" s="19">
        <v>1</v>
      </c>
      <c r="V215" s="19">
        <v>116</v>
      </c>
      <c r="W215" s="19">
        <v>258</v>
      </c>
      <c r="X215" s="19">
        <v>1</v>
      </c>
      <c r="Y215" s="19">
        <v>79</v>
      </c>
      <c r="Z215" s="19">
        <v>196</v>
      </c>
      <c r="AA215" s="19" t="s">
        <v>1351</v>
      </c>
      <c r="AB215" s="19" t="s">
        <v>366</v>
      </c>
      <c r="AC215" s="19" t="s">
        <v>98</v>
      </c>
      <c r="AD215" s="19" t="s">
        <v>99</v>
      </c>
      <c r="AE215" s="19" t="s">
        <v>1256</v>
      </c>
      <c r="AF215" s="19" t="s">
        <v>1264</v>
      </c>
      <c r="AG215" s="19" t="s">
        <v>1346</v>
      </c>
      <c r="AH215" s="19" t="s">
        <v>1347</v>
      </c>
      <c r="AI215" s="19"/>
    </row>
    <row r="216" s="3" customFormat="1" ht="71" customHeight="1" spans="1:35">
      <c r="A216" s="19">
        <v>18</v>
      </c>
      <c r="B216" s="19" t="s">
        <v>82</v>
      </c>
      <c r="C216" s="19" t="s">
        <v>83</v>
      </c>
      <c r="D216" s="19" t="s">
        <v>84</v>
      </c>
      <c r="E216" s="19" t="s">
        <v>1256</v>
      </c>
      <c r="F216" s="19" t="s">
        <v>1340</v>
      </c>
      <c r="G216" s="20" t="s">
        <v>1352</v>
      </c>
      <c r="H216" s="19" t="s">
        <v>1353</v>
      </c>
      <c r="I216" s="19" t="s">
        <v>89</v>
      </c>
      <c r="J216" s="19" t="s">
        <v>1354</v>
      </c>
      <c r="K216" s="19" t="s">
        <v>245</v>
      </c>
      <c r="L216" s="19" t="s">
        <v>362</v>
      </c>
      <c r="M216" s="19" t="s">
        <v>1256</v>
      </c>
      <c r="N216" s="19" t="s">
        <v>1355</v>
      </c>
      <c r="O216" s="19" t="s">
        <v>108</v>
      </c>
      <c r="P216" s="19">
        <v>30</v>
      </c>
      <c r="Q216" s="19" t="s">
        <v>213</v>
      </c>
      <c r="R216" s="19">
        <v>0.9</v>
      </c>
      <c r="S216" s="19">
        <v>0.9</v>
      </c>
      <c r="T216" s="19"/>
      <c r="U216" s="19">
        <v>1</v>
      </c>
      <c r="V216" s="19">
        <v>1</v>
      </c>
      <c r="W216" s="19">
        <v>3</v>
      </c>
      <c r="X216" s="19">
        <v>1</v>
      </c>
      <c r="Y216" s="19">
        <v>1</v>
      </c>
      <c r="Z216" s="19">
        <v>3</v>
      </c>
      <c r="AA216" s="19" t="s">
        <v>1275</v>
      </c>
      <c r="AB216" s="19" t="s">
        <v>1276</v>
      </c>
      <c r="AC216" s="19" t="s">
        <v>98</v>
      </c>
      <c r="AD216" s="19" t="s">
        <v>99</v>
      </c>
      <c r="AE216" s="19" t="s">
        <v>1256</v>
      </c>
      <c r="AF216" s="19" t="s">
        <v>1264</v>
      </c>
      <c r="AG216" s="19" t="s">
        <v>1346</v>
      </c>
      <c r="AH216" s="19" t="s">
        <v>1347</v>
      </c>
      <c r="AI216" s="19"/>
    </row>
    <row r="217" s="3" customFormat="1" ht="71" customHeight="1" spans="1:35">
      <c r="A217" s="19">
        <v>19</v>
      </c>
      <c r="B217" s="19" t="s">
        <v>82</v>
      </c>
      <c r="C217" s="19" t="s">
        <v>83</v>
      </c>
      <c r="D217" s="19" t="s">
        <v>84</v>
      </c>
      <c r="E217" s="19" t="s">
        <v>1256</v>
      </c>
      <c r="F217" s="19" t="s">
        <v>1340</v>
      </c>
      <c r="G217" s="20" t="s">
        <v>1356</v>
      </c>
      <c r="H217" s="19" t="s">
        <v>1357</v>
      </c>
      <c r="I217" s="19" t="s">
        <v>89</v>
      </c>
      <c r="J217" s="19" t="s">
        <v>1358</v>
      </c>
      <c r="K217" s="19" t="s">
        <v>245</v>
      </c>
      <c r="L217" s="19" t="s">
        <v>362</v>
      </c>
      <c r="M217" s="19" t="s">
        <v>1256</v>
      </c>
      <c r="N217" s="19" t="s">
        <v>1359</v>
      </c>
      <c r="O217" s="19" t="s">
        <v>108</v>
      </c>
      <c r="P217" s="19">
        <v>100</v>
      </c>
      <c r="Q217" s="19" t="s">
        <v>109</v>
      </c>
      <c r="R217" s="19">
        <v>5</v>
      </c>
      <c r="S217" s="19">
        <v>5</v>
      </c>
      <c r="T217" s="19"/>
      <c r="U217" s="19">
        <v>1</v>
      </c>
      <c r="V217" s="19">
        <v>2</v>
      </c>
      <c r="W217" s="19">
        <v>7</v>
      </c>
      <c r="X217" s="19">
        <v>1</v>
      </c>
      <c r="Y217" s="19">
        <v>2</v>
      </c>
      <c r="Z217" s="19">
        <v>7</v>
      </c>
      <c r="AA217" s="19" t="s">
        <v>1360</v>
      </c>
      <c r="AB217" s="19" t="s">
        <v>1276</v>
      </c>
      <c r="AC217" s="19" t="s">
        <v>98</v>
      </c>
      <c r="AD217" s="19" t="s">
        <v>99</v>
      </c>
      <c r="AE217" s="19" t="s">
        <v>1256</v>
      </c>
      <c r="AF217" s="19" t="s">
        <v>1264</v>
      </c>
      <c r="AG217" s="19" t="s">
        <v>1346</v>
      </c>
      <c r="AH217" s="19" t="s">
        <v>1347</v>
      </c>
      <c r="AI217" s="19"/>
    </row>
    <row r="218" s="3" customFormat="1" ht="71" customHeight="1" spans="1:35">
      <c r="A218" s="19">
        <v>20</v>
      </c>
      <c r="B218" s="19" t="s">
        <v>114</v>
      </c>
      <c r="C218" s="19" t="s">
        <v>115</v>
      </c>
      <c r="D218" s="19" t="s">
        <v>116</v>
      </c>
      <c r="E218" s="19" t="s">
        <v>1256</v>
      </c>
      <c r="F218" s="19" t="s">
        <v>1340</v>
      </c>
      <c r="G218" s="20" t="s">
        <v>1361</v>
      </c>
      <c r="H218" s="19" t="s">
        <v>1362</v>
      </c>
      <c r="I218" s="19" t="s">
        <v>89</v>
      </c>
      <c r="J218" s="19" t="s">
        <v>1363</v>
      </c>
      <c r="K218" s="19" t="s">
        <v>105</v>
      </c>
      <c r="L218" s="19" t="s">
        <v>246</v>
      </c>
      <c r="M218" s="19" t="s">
        <v>1256</v>
      </c>
      <c r="N218" s="19" t="s">
        <v>1364</v>
      </c>
      <c r="O218" s="19" t="s">
        <v>123</v>
      </c>
      <c r="P218" s="19">
        <v>1.4</v>
      </c>
      <c r="Q218" s="19" t="s">
        <v>1365</v>
      </c>
      <c r="R218" s="19">
        <v>105</v>
      </c>
      <c r="S218" s="19">
        <v>105</v>
      </c>
      <c r="T218" s="19"/>
      <c r="U218" s="19">
        <v>1</v>
      </c>
      <c r="V218" s="19">
        <v>140</v>
      </c>
      <c r="W218" s="19">
        <v>430</v>
      </c>
      <c r="X218" s="19">
        <v>1</v>
      </c>
      <c r="Y218" s="19">
        <v>57</v>
      </c>
      <c r="Z218" s="19">
        <v>201</v>
      </c>
      <c r="AA218" s="19" t="s">
        <v>1262</v>
      </c>
      <c r="AB218" s="19" t="s">
        <v>1263</v>
      </c>
      <c r="AC218" s="19" t="s">
        <v>127</v>
      </c>
      <c r="AD218" s="19" t="s">
        <v>128</v>
      </c>
      <c r="AE218" s="19" t="s">
        <v>1256</v>
      </c>
      <c r="AF218" s="19" t="s">
        <v>1264</v>
      </c>
      <c r="AG218" s="19" t="s">
        <v>1346</v>
      </c>
      <c r="AH218" s="19" t="s">
        <v>1347</v>
      </c>
      <c r="AI218" s="19"/>
    </row>
    <row r="219" s="3" customFormat="1" ht="71" customHeight="1" spans="1:35">
      <c r="A219" s="19">
        <v>21</v>
      </c>
      <c r="B219" s="19" t="s">
        <v>82</v>
      </c>
      <c r="C219" s="19" t="s">
        <v>83</v>
      </c>
      <c r="D219" s="19" t="s">
        <v>84</v>
      </c>
      <c r="E219" s="19" t="s">
        <v>1256</v>
      </c>
      <c r="F219" s="19" t="s">
        <v>1366</v>
      </c>
      <c r="G219" s="20" t="s">
        <v>1367</v>
      </c>
      <c r="H219" s="19" t="s">
        <v>1368</v>
      </c>
      <c r="I219" s="19" t="s">
        <v>89</v>
      </c>
      <c r="J219" s="19" t="s">
        <v>1369</v>
      </c>
      <c r="K219" s="19" t="s">
        <v>105</v>
      </c>
      <c r="L219" s="19" t="s">
        <v>246</v>
      </c>
      <c r="M219" s="19" t="s">
        <v>1256</v>
      </c>
      <c r="N219" s="19" t="s">
        <v>1370</v>
      </c>
      <c r="O219" s="19" t="s">
        <v>108</v>
      </c>
      <c r="P219" s="19">
        <v>500</v>
      </c>
      <c r="Q219" s="19" t="s">
        <v>109</v>
      </c>
      <c r="R219" s="19">
        <v>25</v>
      </c>
      <c r="S219" s="19">
        <v>25</v>
      </c>
      <c r="T219" s="19"/>
      <c r="U219" s="19">
        <v>1</v>
      </c>
      <c r="V219" s="19">
        <v>82</v>
      </c>
      <c r="W219" s="19">
        <v>237</v>
      </c>
      <c r="X219" s="19">
        <v>1</v>
      </c>
      <c r="Y219" s="19">
        <v>59</v>
      </c>
      <c r="Z219" s="19">
        <v>172</v>
      </c>
      <c r="AA219" s="19" t="s">
        <v>1371</v>
      </c>
      <c r="AB219" s="19" t="s">
        <v>1276</v>
      </c>
      <c r="AC219" s="19" t="s">
        <v>98</v>
      </c>
      <c r="AD219" s="19" t="s">
        <v>99</v>
      </c>
      <c r="AE219" s="19" t="s">
        <v>1256</v>
      </c>
      <c r="AF219" s="19" t="s">
        <v>1264</v>
      </c>
      <c r="AG219" s="19" t="s">
        <v>1372</v>
      </c>
      <c r="AH219" s="19" t="s">
        <v>1373</v>
      </c>
      <c r="AI219" s="19"/>
    </row>
    <row r="220" s="3" customFormat="1" ht="71" customHeight="1" spans="1:35">
      <c r="A220" s="19">
        <v>22</v>
      </c>
      <c r="B220" s="19" t="s">
        <v>82</v>
      </c>
      <c r="C220" s="19" t="s">
        <v>83</v>
      </c>
      <c r="D220" s="19" t="s">
        <v>84</v>
      </c>
      <c r="E220" s="19" t="s">
        <v>1256</v>
      </c>
      <c r="F220" s="19" t="s">
        <v>1366</v>
      </c>
      <c r="G220" s="20" t="s">
        <v>1374</v>
      </c>
      <c r="H220" s="19" t="s">
        <v>1375</v>
      </c>
      <c r="I220" s="19" t="s">
        <v>89</v>
      </c>
      <c r="J220" s="19" t="s">
        <v>1369</v>
      </c>
      <c r="K220" s="19" t="s">
        <v>105</v>
      </c>
      <c r="L220" s="19" t="s">
        <v>362</v>
      </c>
      <c r="M220" s="19" t="s">
        <v>1256</v>
      </c>
      <c r="N220" s="19" t="s">
        <v>1376</v>
      </c>
      <c r="O220" s="19" t="s">
        <v>108</v>
      </c>
      <c r="P220" s="19">
        <v>400</v>
      </c>
      <c r="Q220" s="19" t="s">
        <v>109</v>
      </c>
      <c r="R220" s="19">
        <v>20</v>
      </c>
      <c r="S220" s="19">
        <v>20</v>
      </c>
      <c r="T220" s="19"/>
      <c r="U220" s="19">
        <v>1</v>
      </c>
      <c r="V220" s="19">
        <v>39</v>
      </c>
      <c r="W220" s="19">
        <v>115</v>
      </c>
      <c r="X220" s="19">
        <v>1</v>
      </c>
      <c r="Y220" s="19">
        <v>33</v>
      </c>
      <c r="Z220" s="19">
        <v>96</v>
      </c>
      <c r="AA220" s="19" t="s">
        <v>1377</v>
      </c>
      <c r="AB220" s="19" t="s">
        <v>1276</v>
      </c>
      <c r="AC220" s="19" t="s">
        <v>1329</v>
      </c>
      <c r="AD220" s="19" t="s">
        <v>1330</v>
      </c>
      <c r="AE220" s="19" t="s">
        <v>1256</v>
      </c>
      <c r="AF220" s="19" t="s">
        <v>1264</v>
      </c>
      <c r="AG220" s="19" t="s">
        <v>1372</v>
      </c>
      <c r="AH220" s="19" t="s">
        <v>1373</v>
      </c>
      <c r="AI220" s="19"/>
    </row>
    <row r="221" s="3" customFormat="1" ht="71" customHeight="1" spans="1:35">
      <c r="A221" s="19">
        <v>23</v>
      </c>
      <c r="B221" s="19" t="s">
        <v>82</v>
      </c>
      <c r="C221" s="19" t="s">
        <v>83</v>
      </c>
      <c r="D221" s="19" t="s">
        <v>84</v>
      </c>
      <c r="E221" s="19" t="s">
        <v>1256</v>
      </c>
      <c r="F221" s="19" t="s">
        <v>1366</v>
      </c>
      <c r="G221" s="20" t="s">
        <v>1378</v>
      </c>
      <c r="H221" s="19" t="s">
        <v>1379</v>
      </c>
      <c r="I221" s="19" t="s">
        <v>360</v>
      </c>
      <c r="J221" s="19" t="s">
        <v>1369</v>
      </c>
      <c r="K221" s="19" t="s">
        <v>105</v>
      </c>
      <c r="L221" s="19" t="s">
        <v>362</v>
      </c>
      <c r="M221" s="19" t="s">
        <v>1256</v>
      </c>
      <c r="N221" s="19" t="s">
        <v>1380</v>
      </c>
      <c r="O221" s="19" t="s">
        <v>108</v>
      </c>
      <c r="P221" s="19">
        <v>2650</v>
      </c>
      <c r="Q221" s="19" t="s">
        <v>364</v>
      </c>
      <c r="R221" s="19">
        <v>53</v>
      </c>
      <c r="S221" s="19">
        <v>53</v>
      </c>
      <c r="T221" s="19"/>
      <c r="U221" s="19">
        <v>1</v>
      </c>
      <c r="V221" s="19">
        <v>126</v>
      </c>
      <c r="W221" s="19">
        <v>380</v>
      </c>
      <c r="X221" s="19">
        <v>1</v>
      </c>
      <c r="Y221" s="19">
        <v>108</v>
      </c>
      <c r="Z221" s="19">
        <v>310</v>
      </c>
      <c r="AA221" s="19" t="s">
        <v>1381</v>
      </c>
      <c r="AB221" s="19" t="s">
        <v>366</v>
      </c>
      <c r="AC221" s="19" t="s">
        <v>98</v>
      </c>
      <c r="AD221" s="19" t="s">
        <v>99</v>
      </c>
      <c r="AE221" s="19" t="s">
        <v>1256</v>
      </c>
      <c r="AF221" s="19" t="s">
        <v>1264</v>
      </c>
      <c r="AG221" s="19" t="s">
        <v>1372</v>
      </c>
      <c r="AH221" s="19" t="s">
        <v>1373</v>
      </c>
      <c r="AI221" s="19"/>
    </row>
    <row r="222" s="3" customFormat="1" ht="71" customHeight="1" spans="1:35">
      <c r="A222" s="19">
        <v>24</v>
      </c>
      <c r="B222" s="19" t="s">
        <v>82</v>
      </c>
      <c r="C222" s="19" t="s">
        <v>83</v>
      </c>
      <c r="D222" s="19" t="s">
        <v>84</v>
      </c>
      <c r="E222" s="19" t="s">
        <v>1256</v>
      </c>
      <c r="F222" s="19" t="s">
        <v>1366</v>
      </c>
      <c r="G222" s="20" t="s">
        <v>1382</v>
      </c>
      <c r="H222" s="19" t="s">
        <v>1383</v>
      </c>
      <c r="I222" s="19" t="s">
        <v>360</v>
      </c>
      <c r="J222" s="19" t="s">
        <v>1369</v>
      </c>
      <c r="K222" s="19" t="s">
        <v>105</v>
      </c>
      <c r="L222" s="19" t="s">
        <v>362</v>
      </c>
      <c r="M222" s="19" t="s">
        <v>1256</v>
      </c>
      <c r="N222" s="19" t="s">
        <v>1384</v>
      </c>
      <c r="O222" s="19" t="s">
        <v>108</v>
      </c>
      <c r="P222" s="19">
        <v>2720</v>
      </c>
      <c r="Q222" s="19" t="s">
        <v>364</v>
      </c>
      <c r="R222" s="19">
        <v>54.4</v>
      </c>
      <c r="S222" s="19">
        <v>54.4</v>
      </c>
      <c r="T222" s="19"/>
      <c r="U222" s="19">
        <v>1</v>
      </c>
      <c r="V222" s="19">
        <v>142</v>
      </c>
      <c r="W222" s="19">
        <v>410</v>
      </c>
      <c r="X222" s="19">
        <v>1</v>
      </c>
      <c r="Y222" s="19">
        <v>118</v>
      </c>
      <c r="Z222" s="19">
        <v>344</v>
      </c>
      <c r="AA222" s="19" t="s">
        <v>1385</v>
      </c>
      <c r="AB222" s="19" t="s">
        <v>366</v>
      </c>
      <c r="AC222" s="19" t="s">
        <v>98</v>
      </c>
      <c r="AD222" s="19" t="s">
        <v>99</v>
      </c>
      <c r="AE222" s="19" t="s">
        <v>1256</v>
      </c>
      <c r="AF222" s="19" t="s">
        <v>1264</v>
      </c>
      <c r="AG222" s="19" t="s">
        <v>1372</v>
      </c>
      <c r="AH222" s="19" t="s">
        <v>1373</v>
      </c>
      <c r="AI222" s="19"/>
    </row>
    <row r="223" s="3" customFormat="1" ht="71" customHeight="1" spans="1:35">
      <c r="A223" s="19">
        <v>25</v>
      </c>
      <c r="B223" s="19" t="s">
        <v>114</v>
      </c>
      <c r="C223" s="19" t="s">
        <v>115</v>
      </c>
      <c r="D223" s="19" t="s">
        <v>116</v>
      </c>
      <c r="E223" s="19" t="s">
        <v>1256</v>
      </c>
      <c r="F223" s="19" t="s">
        <v>1366</v>
      </c>
      <c r="G223" s="20" t="s">
        <v>1386</v>
      </c>
      <c r="H223" s="19" t="s">
        <v>1387</v>
      </c>
      <c r="I223" s="19" t="s">
        <v>89</v>
      </c>
      <c r="J223" s="19" t="s">
        <v>1388</v>
      </c>
      <c r="K223" s="19" t="s">
        <v>105</v>
      </c>
      <c r="L223" s="19" t="s">
        <v>246</v>
      </c>
      <c r="M223" s="19" t="s">
        <v>1256</v>
      </c>
      <c r="N223" s="19" t="s">
        <v>1389</v>
      </c>
      <c r="O223" s="19" t="s">
        <v>123</v>
      </c>
      <c r="P223" s="19">
        <v>1.8</v>
      </c>
      <c r="Q223" s="19" t="s">
        <v>1227</v>
      </c>
      <c r="R223" s="19">
        <v>90</v>
      </c>
      <c r="S223" s="19">
        <v>90</v>
      </c>
      <c r="T223" s="19"/>
      <c r="U223" s="19">
        <v>1</v>
      </c>
      <c r="V223" s="19">
        <v>216</v>
      </c>
      <c r="W223" s="19">
        <v>572</v>
      </c>
      <c r="X223" s="19">
        <v>1</v>
      </c>
      <c r="Y223" s="19">
        <v>119</v>
      </c>
      <c r="Z223" s="19">
        <v>315</v>
      </c>
      <c r="AA223" s="19" t="s">
        <v>1262</v>
      </c>
      <c r="AB223" s="19" t="s">
        <v>1263</v>
      </c>
      <c r="AC223" s="19" t="s">
        <v>127</v>
      </c>
      <c r="AD223" s="19" t="s">
        <v>128</v>
      </c>
      <c r="AE223" s="19" t="s">
        <v>1256</v>
      </c>
      <c r="AF223" s="19" t="s">
        <v>1264</v>
      </c>
      <c r="AG223" s="19" t="s">
        <v>1372</v>
      </c>
      <c r="AH223" s="19" t="s">
        <v>1373</v>
      </c>
      <c r="AI223" s="19"/>
    </row>
    <row r="224" s="3" customFormat="1" ht="71" customHeight="1" spans="1:35">
      <c r="A224" s="19">
        <v>26</v>
      </c>
      <c r="B224" s="19" t="s">
        <v>114</v>
      </c>
      <c r="C224" s="19" t="s">
        <v>115</v>
      </c>
      <c r="D224" s="19" t="s">
        <v>116</v>
      </c>
      <c r="E224" s="19" t="s">
        <v>1256</v>
      </c>
      <c r="F224" s="19" t="s">
        <v>1366</v>
      </c>
      <c r="G224" s="20" t="s">
        <v>1390</v>
      </c>
      <c r="H224" s="19" t="s">
        <v>1391</v>
      </c>
      <c r="I224" s="19" t="s">
        <v>89</v>
      </c>
      <c r="J224" s="19" t="s">
        <v>1392</v>
      </c>
      <c r="K224" s="19" t="s">
        <v>105</v>
      </c>
      <c r="L224" s="19" t="s">
        <v>246</v>
      </c>
      <c r="M224" s="19" t="s">
        <v>1256</v>
      </c>
      <c r="N224" s="19" t="s">
        <v>1393</v>
      </c>
      <c r="O224" s="19" t="s">
        <v>123</v>
      </c>
      <c r="P224" s="19">
        <v>1.6</v>
      </c>
      <c r="Q224" s="19" t="s">
        <v>1394</v>
      </c>
      <c r="R224" s="19">
        <v>70</v>
      </c>
      <c r="S224" s="19">
        <v>70</v>
      </c>
      <c r="T224" s="19"/>
      <c r="U224" s="19">
        <v>1</v>
      </c>
      <c r="V224" s="19">
        <v>79</v>
      </c>
      <c r="W224" s="19">
        <v>227</v>
      </c>
      <c r="X224" s="19">
        <v>1</v>
      </c>
      <c r="Y224" s="19">
        <v>34</v>
      </c>
      <c r="Z224" s="19">
        <v>93</v>
      </c>
      <c r="AA224" s="19" t="s">
        <v>1262</v>
      </c>
      <c r="AB224" s="19" t="s">
        <v>1263</v>
      </c>
      <c r="AC224" s="19" t="s">
        <v>127</v>
      </c>
      <c r="AD224" s="19" t="s">
        <v>128</v>
      </c>
      <c r="AE224" s="19" t="s">
        <v>1256</v>
      </c>
      <c r="AF224" s="19" t="s">
        <v>1264</v>
      </c>
      <c r="AG224" s="19" t="s">
        <v>1372</v>
      </c>
      <c r="AH224" s="19" t="s">
        <v>1373</v>
      </c>
      <c r="AI224" s="19"/>
    </row>
    <row r="225" s="3" customFormat="1" ht="71" customHeight="1" spans="1:35">
      <c r="A225" s="19">
        <v>27</v>
      </c>
      <c r="B225" s="19" t="s">
        <v>82</v>
      </c>
      <c r="C225" s="19" t="s">
        <v>83</v>
      </c>
      <c r="D225" s="19" t="s">
        <v>380</v>
      </c>
      <c r="E225" s="19" t="s">
        <v>1256</v>
      </c>
      <c r="F225" s="19" t="s">
        <v>1395</v>
      </c>
      <c r="G225" s="20" t="s">
        <v>1396</v>
      </c>
      <c r="H225" s="19" t="s">
        <v>1397</v>
      </c>
      <c r="I225" s="19" t="s">
        <v>89</v>
      </c>
      <c r="J225" s="19" t="s">
        <v>1395</v>
      </c>
      <c r="K225" s="19" t="s">
        <v>105</v>
      </c>
      <c r="L225" s="19" t="s">
        <v>362</v>
      </c>
      <c r="M225" s="19" t="s">
        <v>1256</v>
      </c>
      <c r="N225" s="19" t="s">
        <v>1398</v>
      </c>
      <c r="O225" s="19" t="s">
        <v>388</v>
      </c>
      <c r="P225" s="19">
        <v>370</v>
      </c>
      <c r="Q225" s="19" t="s">
        <v>1399</v>
      </c>
      <c r="R225" s="19">
        <v>4.35</v>
      </c>
      <c r="S225" s="19">
        <v>4.35</v>
      </c>
      <c r="T225" s="19"/>
      <c r="U225" s="19">
        <v>3</v>
      </c>
      <c r="V225" s="19">
        <v>8</v>
      </c>
      <c r="W225" s="19">
        <v>20</v>
      </c>
      <c r="X225" s="19">
        <v>3</v>
      </c>
      <c r="Y225" s="19">
        <v>5</v>
      </c>
      <c r="Z225" s="19">
        <v>13</v>
      </c>
      <c r="AA225" s="19" t="s">
        <v>1400</v>
      </c>
      <c r="AB225" s="19" t="s">
        <v>1401</v>
      </c>
      <c r="AC225" s="19" t="s">
        <v>98</v>
      </c>
      <c r="AD225" s="19" t="s">
        <v>99</v>
      </c>
      <c r="AE225" s="19" t="s">
        <v>1256</v>
      </c>
      <c r="AF225" s="19" t="s">
        <v>1264</v>
      </c>
      <c r="AG225" s="19" t="s">
        <v>1256</v>
      </c>
      <c r="AH225" s="19" t="s">
        <v>1264</v>
      </c>
      <c r="AI225" s="19"/>
    </row>
    <row r="226" s="3" customFormat="1" ht="71" customHeight="1" spans="1:35">
      <c r="A226" s="19">
        <v>28</v>
      </c>
      <c r="B226" s="19" t="s">
        <v>82</v>
      </c>
      <c r="C226" s="20" t="s">
        <v>83</v>
      </c>
      <c r="D226" s="19" t="s">
        <v>84</v>
      </c>
      <c r="E226" s="19" t="s">
        <v>1256</v>
      </c>
      <c r="F226" s="19" t="s">
        <v>428</v>
      </c>
      <c r="G226" s="19"/>
      <c r="H226" s="19" t="s">
        <v>1402</v>
      </c>
      <c r="I226" s="19" t="s">
        <v>89</v>
      </c>
      <c r="J226" s="19" t="s">
        <v>1403</v>
      </c>
      <c r="K226" s="20" t="s">
        <v>245</v>
      </c>
      <c r="L226" s="19" t="s">
        <v>246</v>
      </c>
      <c r="M226" s="19" t="s">
        <v>1256</v>
      </c>
      <c r="N226" s="20" t="s">
        <v>1404</v>
      </c>
      <c r="O226" s="19" t="s">
        <v>108</v>
      </c>
      <c r="P226" s="19">
        <v>3100</v>
      </c>
      <c r="Q226" s="19" t="s">
        <v>248</v>
      </c>
      <c r="R226" s="19">
        <v>43.4</v>
      </c>
      <c r="S226" s="19">
        <v>43.4</v>
      </c>
      <c r="T226" s="19">
        <v>0</v>
      </c>
      <c r="U226" s="19">
        <v>5</v>
      </c>
      <c r="V226" s="19">
        <v>1000</v>
      </c>
      <c r="W226" s="19">
        <v>3000</v>
      </c>
      <c r="X226" s="19">
        <v>5</v>
      </c>
      <c r="Y226" s="19">
        <v>700</v>
      </c>
      <c r="Z226" s="19">
        <v>2100</v>
      </c>
      <c r="AA226" s="19" t="s">
        <v>1405</v>
      </c>
      <c r="AB226" s="19" t="s">
        <v>1406</v>
      </c>
      <c r="AC226" s="19" t="s">
        <v>98</v>
      </c>
      <c r="AD226" s="19" t="s">
        <v>99</v>
      </c>
      <c r="AE226" s="19" t="s">
        <v>1256</v>
      </c>
      <c r="AF226" s="19" t="s">
        <v>1264</v>
      </c>
      <c r="AG226" s="19" t="s">
        <v>1256</v>
      </c>
      <c r="AH226" s="19" t="s">
        <v>1264</v>
      </c>
      <c r="AI226" s="19"/>
    </row>
    <row r="227" s="3" customFormat="1" ht="24" customHeight="1" spans="1:35">
      <c r="A227" s="19" t="s">
        <v>254</v>
      </c>
      <c r="B227" s="19">
        <v>28</v>
      </c>
      <c r="C227" s="19"/>
      <c r="D227" s="19"/>
      <c r="E227" s="19"/>
      <c r="F227" s="19"/>
      <c r="G227" s="19"/>
      <c r="H227" s="19"/>
      <c r="I227" s="19"/>
      <c r="J227" s="19"/>
      <c r="K227" s="19"/>
      <c r="L227" s="19"/>
      <c r="M227" s="19"/>
      <c r="N227" s="19"/>
      <c r="O227" s="19"/>
      <c r="P227" s="19"/>
      <c r="Q227" s="19"/>
      <c r="R227" s="19">
        <f>SUM(R199:R226)</f>
        <v>1389.476</v>
      </c>
      <c r="S227" s="19">
        <f>SUM(S199:S226)</f>
        <v>1389.476</v>
      </c>
      <c r="T227" s="19">
        <f>SUM(T199:T226)</f>
        <v>0</v>
      </c>
      <c r="U227" s="19">
        <v>5</v>
      </c>
      <c r="V227" s="19">
        <f>SUM(V199:V226)</f>
        <v>3654</v>
      </c>
      <c r="W227" s="19">
        <f>SUM(W199:W226)</f>
        <v>10201</v>
      </c>
      <c r="X227" s="19">
        <v>5</v>
      </c>
      <c r="Y227" s="19">
        <f>SUM(Y199:Y226)</f>
        <v>2441</v>
      </c>
      <c r="Z227" s="19">
        <f>SUM(Z199:Z226)</f>
        <v>6843</v>
      </c>
      <c r="AA227" s="19"/>
      <c r="AB227" s="19"/>
      <c r="AC227" s="19"/>
      <c r="AD227" s="19"/>
      <c r="AE227" s="19"/>
      <c r="AF227" s="19"/>
      <c r="AG227" s="19"/>
      <c r="AH227" s="19"/>
      <c r="AI227" s="19"/>
    </row>
    <row r="228" s="3" customFormat="1" ht="42" spans="1:35">
      <c r="A228" s="19">
        <v>1</v>
      </c>
      <c r="B228" s="19" t="s">
        <v>82</v>
      </c>
      <c r="C228" s="19" t="s">
        <v>83</v>
      </c>
      <c r="D228" s="20" t="s">
        <v>84</v>
      </c>
      <c r="E228" s="19" t="s">
        <v>1407</v>
      </c>
      <c r="F228" s="19" t="s">
        <v>428</v>
      </c>
      <c r="G228" s="20" t="s">
        <v>1408</v>
      </c>
      <c r="H228" s="19" t="s">
        <v>1409</v>
      </c>
      <c r="I228" s="19" t="s">
        <v>89</v>
      </c>
      <c r="J228" s="19" t="s">
        <v>1410</v>
      </c>
      <c r="K228" s="24" t="s">
        <v>245</v>
      </c>
      <c r="L228" s="24" t="s">
        <v>246</v>
      </c>
      <c r="M228" s="19" t="s">
        <v>98</v>
      </c>
      <c r="N228" s="19" t="s">
        <v>1411</v>
      </c>
      <c r="O228" s="19" t="s">
        <v>108</v>
      </c>
      <c r="P228" s="19">
        <v>130000</v>
      </c>
      <c r="Q228" s="19" t="s">
        <v>1412</v>
      </c>
      <c r="R228" s="19">
        <v>362</v>
      </c>
      <c r="S228" s="19">
        <v>362</v>
      </c>
      <c r="T228" s="19"/>
      <c r="U228" s="19">
        <v>68</v>
      </c>
      <c r="V228" s="19">
        <v>14000</v>
      </c>
      <c r="W228" s="19">
        <v>35000</v>
      </c>
      <c r="X228" s="19">
        <v>53</v>
      </c>
      <c r="Y228" s="19">
        <v>7100</v>
      </c>
      <c r="Z228" s="19">
        <v>17750</v>
      </c>
      <c r="AA228" s="20" t="s">
        <v>1413</v>
      </c>
      <c r="AB228" s="20" t="s">
        <v>1414</v>
      </c>
      <c r="AC228" s="19" t="s">
        <v>98</v>
      </c>
      <c r="AD228" s="19" t="s">
        <v>99</v>
      </c>
      <c r="AE228" s="19" t="s">
        <v>98</v>
      </c>
      <c r="AF228" s="19" t="s">
        <v>99</v>
      </c>
      <c r="AG228" s="19" t="s">
        <v>98</v>
      </c>
      <c r="AH228" s="19" t="s">
        <v>99</v>
      </c>
      <c r="AI228" s="19"/>
    </row>
    <row r="229" s="3" customFormat="1" ht="42" spans="1:35">
      <c r="A229" s="19">
        <v>2</v>
      </c>
      <c r="B229" s="19" t="s">
        <v>82</v>
      </c>
      <c r="C229" s="19" t="s">
        <v>83</v>
      </c>
      <c r="D229" s="20" t="s">
        <v>84</v>
      </c>
      <c r="E229" s="19" t="s">
        <v>1407</v>
      </c>
      <c r="F229" s="19" t="s">
        <v>428</v>
      </c>
      <c r="G229" s="20" t="s">
        <v>1415</v>
      </c>
      <c r="H229" s="20" t="s">
        <v>1416</v>
      </c>
      <c r="I229" s="19" t="s">
        <v>89</v>
      </c>
      <c r="J229" s="19" t="s">
        <v>1410</v>
      </c>
      <c r="K229" s="24" t="s">
        <v>1417</v>
      </c>
      <c r="L229" s="24" t="s">
        <v>246</v>
      </c>
      <c r="M229" s="19" t="s">
        <v>98</v>
      </c>
      <c r="N229" s="19" t="s">
        <v>1418</v>
      </c>
      <c r="O229" s="19" t="s">
        <v>108</v>
      </c>
      <c r="P229" s="19">
        <v>100000</v>
      </c>
      <c r="Q229" s="19" t="s">
        <v>1419</v>
      </c>
      <c r="R229" s="19">
        <v>280</v>
      </c>
      <c r="S229" s="19">
        <v>280</v>
      </c>
      <c r="T229" s="19"/>
      <c r="U229" s="19">
        <v>45</v>
      </c>
      <c r="V229" s="19">
        <v>12000</v>
      </c>
      <c r="W229" s="19">
        <v>30000</v>
      </c>
      <c r="X229" s="19">
        <v>34</v>
      </c>
      <c r="Y229" s="19">
        <v>6200</v>
      </c>
      <c r="Z229" s="19">
        <v>15500</v>
      </c>
      <c r="AA229" s="20" t="s">
        <v>1420</v>
      </c>
      <c r="AB229" s="20" t="s">
        <v>1421</v>
      </c>
      <c r="AC229" s="19" t="s">
        <v>98</v>
      </c>
      <c r="AD229" s="19" t="s">
        <v>99</v>
      </c>
      <c r="AE229" s="19" t="s">
        <v>98</v>
      </c>
      <c r="AF229" s="19" t="s">
        <v>99</v>
      </c>
      <c r="AG229" s="19" t="s">
        <v>98</v>
      </c>
      <c r="AH229" s="19" t="s">
        <v>99</v>
      </c>
      <c r="AI229" s="19"/>
    </row>
    <row r="230" s="3" customFormat="1" ht="42" spans="1:35">
      <c r="A230" s="19">
        <v>3</v>
      </c>
      <c r="B230" s="19" t="s">
        <v>82</v>
      </c>
      <c r="C230" s="19" t="s">
        <v>83</v>
      </c>
      <c r="D230" s="20" t="s">
        <v>84</v>
      </c>
      <c r="E230" s="19" t="s">
        <v>1407</v>
      </c>
      <c r="F230" s="19" t="s">
        <v>428</v>
      </c>
      <c r="G230" s="20" t="s">
        <v>1422</v>
      </c>
      <c r="H230" s="20" t="s">
        <v>1423</v>
      </c>
      <c r="I230" s="19" t="s">
        <v>89</v>
      </c>
      <c r="J230" s="19" t="s">
        <v>1410</v>
      </c>
      <c r="K230" s="19" t="s">
        <v>105</v>
      </c>
      <c r="L230" s="19" t="s">
        <v>1424</v>
      </c>
      <c r="M230" s="19" t="s">
        <v>98</v>
      </c>
      <c r="N230" s="19" t="s">
        <v>1425</v>
      </c>
      <c r="O230" s="19" t="s">
        <v>108</v>
      </c>
      <c r="P230" s="19">
        <v>15750</v>
      </c>
      <c r="Q230" s="19" t="s">
        <v>1426</v>
      </c>
      <c r="R230" s="31">
        <v>210</v>
      </c>
      <c r="S230" s="31">
        <v>210</v>
      </c>
      <c r="T230" s="19"/>
      <c r="U230" s="19">
        <v>30</v>
      </c>
      <c r="V230" s="19">
        <v>1000</v>
      </c>
      <c r="W230" s="19">
        <v>2500</v>
      </c>
      <c r="X230" s="19">
        <v>4</v>
      </c>
      <c r="Y230" s="19">
        <v>600</v>
      </c>
      <c r="Z230" s="19">
        <v>1500</v>
      </c>
      <c r="AA230" s="19" t="s">
        <v>1427</v>
      </c>
      <c r="AB230" s="20" t="s">
        <v>1428</v>
      </c>
      <c r="AC230" s="19" t="s">
        <v>98</v>
      </c>
      <c r="AD230" s="19" t="s">
        <v>99</v>
      </c>
      <c r="AE230" s="19" t="s">
        <v>98</v>
      </c>
      <c r="AF230" s="19" t="s">
        <v>99</v>
      </c>
      <c r="AG230" s="19" t="s">
        <v>98</v>
      </c>
      <c r="AH230" s="19" t="s">
        <v>99</v>
      </c>
      <c r="AI230" s="19"/>
    </row>
    <row r="231" s="3" customFormat="1" ht="104" customHeight="1" spans="1:35">
      <c r="A231" s="19">
        <v>4</v>
      </c>
      <c r="B231" s="19" t="s">
        <v>1429</v>
      </c>
      <c r="C231" s="19" t="s">
        <v>1430</v>
      </c>
      <c r="D231" s="19" t="s">
        <v>1431</v>
      </c>
      <c r="E231" s="19" t="s">
        <v>1407</v>
      </c>
      <c r="F231" s="19" t="s">
        <v>428</v>
      </c>
      <c r="G231" s="20" t="s">
        <v>1432</v>
      </c>
      <c r="H231" s="19" t="s">
        <v>1433</v>
      </c>
      <c r="I231" s="19" t="s">
        <v>89</v>
      </c>
      <c r="J231" s="19" t="s">
        <v>1434</v>
      </c>
      <c r="K231" s="19" t="s">
        <v>105</v>
      </c>
      <c r="L231" s="19" t="s">
        <v>150</v>
      </c>
      <c r="M231" s="19" t="s">
        <v>98</v>
      </c>
      <c r="N231" s="19" t="s">
        <v>1435</v>
      </c>
      <c r="O231" s="19" t="s">
        <v>1436</v>
      </c>
      <c r="P231" s="19">
        <v>17894</v>
      </c>
      <c r="Q231" s="29" t="s">
        <v>1437</v>
      </c>
      <c r="R231" s="19">
        <v>1700</v>
      </c>
      <c r="S231" s="19">
        <v>1700</v>
      </c>
      <c r="T231" s="19"/>
      <c r="U231" s="19">
        <v>68</v>
      </c>
      <c r="V231" s="19">
        <v>7085</v>
      </c>
      <c r="W231" s="19">
        <v>17894</v>
      </c>
      <c r="X231" s="19">
        <v>53</v>
      </c>
      <c r="Y231" s="19">
        <v>7085</v>
      </c>
      <c r="Z231" s="19">
        <v>17894</v>
      </c>
      <c r="AA231" s="19" t="s">
        <v>1438</v>
      </c>
      <c r="AB231" s="19" t="s">
        <v>1439</v>
      </c>
      <c r="AC231" s="20" t="s">
        <v>98</v>
      </c>
      <c r="AD231" s="20" t="s">
        <v>99</v>
      </c>
      <c r="AE231" s="19" t="s">
        <v>98</v>
      </c>
      <c r="AF231" s="19" t="s">
        <v>99</v>
      </c>
      <c r="AG231" s="19" t="s">
        <v>98</v>
      </c>
      <c r="AH231" s="19" t="s">
        <v>1440</v>
      </c>
      <c r="AI231" s="19"/>
    </row>
    <row r="232" s="3" customFormat="1" ht="66" customHeight="1" spans="1:35">
      <c r="A232" s="19">
        <v>5</v>
      </c>
      <c r="B232" s="19" t="s">
        <v>82</v>
      </c>
      <c r="C232" s="19" t="s">
        <v>1441</v>
      </c>
      <c r="D232" s="19" t="s">
        <v>1442</v>
      </c>
      <c r="E232" s="19" t="s">
        <v>1407</v>
      </c>
      <c r="F232" s="19" t="s">
        <v>428</v>
      </c>
      <c r="G232" s="20" t="s">
        <v>1443</v>
      </c>
      <c r="H232" s="19" t="s">
        <v>1444</v>
      </c>
      <c r="I232" s="19" t="s">
        <v>360</v>
      </c>
      <c r="J232" s="19" t="s">
        <v>1445</v>
      </c>
      <c r="K232" s="19" t="s">
        <v>1446</v>
      </c>
      <c r="L232" s="19" t="s">
        <v>866</v>
      </c>
      <c r="M232" s="19" t="s">
        <v>1447</v>
      </c>
      <c r="N232" s="19" t="s">
        <v>1448</v>
      </c>
      <c r="O232" s="19" t="s">
        <v>1449</v>
      </c>
      <c r="P232" s="19">
        <v>2954</v>
      </c>
      <c r="Q232" s="29" t="s">
        <v>1450</v>
      </c>
      <c r="R232" s="19">
        <v>650</v>
      </c>
      <c r="S232" s="19">
        <v>650</v>
      </c>
      <c r="T232" s="19"/>
      <c r="U232" s="19">
        <v>68</v>
      </c>
      <c r="V232" s="19">
        <v>2954</v>
      </c>
      <c r="W232" s="19">
        <v>8500</v>
      </c>
      <c r="X232" s="19">
        <v>53</v>
      </c>
      <c r="Y232" s="19">
        <v>2954</v>
      </c>
      <c r="Z232" s="19">
        <v>8500</v>
      </c>
      <c r="AA232" s="19" t="s">
        <v>1451</v>
      </c>
      <c r="AB232" s="19" t="s">
        <v>1452</v>
      </c>
      <c r="AC232" s="19" t="s">
        <v>98</v>
      </c>
      <c r="AD232" s="19" t="s">
        <v>1440</v>
      </c>
      <c r="AE232" s="19" t="s">
        <v>98</v>
      </c>
      <c r="AF232" s="19" t="s">
        <v>1440</v>
      </c>
      <c r="AG232" s="19" t="s">
        <v>1453</v>
      </c>
      <c r="AH232" s="19" t="s">
        <v>1454</v>
      </c>
      <c r="AI232" s="19"/>
    </row>
    <row r="233" s="3" customFormat="1" ht="55" customHeight="1" spans="1:35">
      <c r="A233" s="19">
        <v>6</v>
      </c>
      <c r="B233" s="19" t="s">
        <v>82</v>
      </c>
      <c r="C233" s="19" t="s">
        <v>83</v>
      </c>
      <c r="D233" s="20" t="s">
        <v>84</v>
      </c>
      <c r="E233" s="19" t="s">
        <v>85</v>
      </c>
      <c r="F233" s="19" t="s">
        <v>173</v>
      </c>
      <c r="G233" s="20"/>
      <c r="H233" s="19" t="s">
        <v>1455</v>
      </c>
      <c r="I233" s="19" t="s">
        <v>89</v>
      </c>
      <c r="J233" s="19" t="s">
        <v>176</v>
      </c>
      <c r="K233" s="19" t="s">
        <v>105</v>
      </c>
      <c r="L233" s="19" t="s">
        <v>246</v>
      </c>
      <c r="M233" s="19" t="s">
        <v>98</v>
      </c>
      <c r="N233" s="19" t="s">
        <v>1456</v>
      </c>
      <c r="O233" s="19">
        <v>2000</v>
      </c>
      <c r="P233" s="19" t="s">
        <v>108</v>
      </c>
      <c r="Q233" s="29" t="s">
        <v>1457</v>
      </c>
      <c r="R233" s="19">
        <v>850</v>
      </c>
      <c r="S233" s="19">
        <v>850</v>
      </c>
      <c r="T233" s="19"/>
      <c r="U233" s="19">
        <v>1</v>
      </c>
      <c r="V233" s="19">
        <v>402</v>
      </c>
      <c r="W233" s="19">
        <v>1180</v>
      </c>
      <c r="X233" s="19">
        <v>1</v>
      </c>
      <c r="Y233" s="19">
        <v>74</v>
      </c>
      <c r="Z233" s="19">
        <v>174</v>
      </c>
      <c r="AA233" s="19" t="s">
        <v>1458</v>
      </c>
      <c r="AB233" s="19" t="s">
        <v>1459</v>
      </c>
      <c r="AC233" s="19" t="s">
        <v>98</v>
      </c>
      <c r="AD233" s="19" t="s">
        <v>99</v>
      </c>
      <c r="AE233" s="19" t="s">
        <v>98</v>
      </c>
      <c r="AF233" s="19" t="s">
        <v>99</v>
      </c>
      <c r="AG233" s="19" t="s">
        <v>98</v>
      </c>
      <c r="AH233" s="19" t="s">
        <v>99</v>
      </c>
      <c r="AI233" s="19"/>
    </row>
    <row r="234" s="3" customFormat="1" ht="104" customHeight="1" spans="1:35">
      <c r="A234" s="19">
        <v>7</v>
      </c>
      <c r="B234" s="19" t="s">
        <v>114</v>
      </c>
      <c r="C234" s="19" t="s">
        <v>115</v>
      </c>
      <c r="D234" s="19" t="s">
        <v>410</v>
      </c>
      <c r="E234" s="19" t="s">
        <v>1460</v>
      </c>
      <c r="F234" s="19" t="s">
        <v>428</v>
      </c>
      <c r="G234" s="19"/>
      <c r="H234" s="19" t="s">
        <v>1461</v>
      </c>
      <c r="I234" s="19" t="s">
        <v>89</v>
      </c>
      <c r="J234" s="19" t="s">
        <v>1462</v>
      </c>
      <c r="K234" s="19" t="s">
        <v>1463</v>
      </c>
      <c r="L234" s="19" t="s">
        <v>1464</v>
      </c>
      <c r="M234" s="19" t="s">
        <v>98</v>
      </c>
      <c r="N234" s="19" t="s">
        <v>1465</v>
      </c>
      <c r="O234" s="19" t="s">
        <v>880</v>
      </c>
      <c r="P234" s="19">
        <v>105</v>
      </c>
      <c r="Q234" s="19" t="s">
        <v>1466</v>
      </c>
      <c r="R234" s="19">
        <f>S234+T234</f>
        <v>1499</v>
      </c>
      <c r="S234" s="19">
        <f>470.4+729.6</f>
        <v>1200</v>
      </c>
      <c r="T234" s="19">
        <v>299</v>
      </c>
      <c r="U234" s="19">
        <v>33</v>
      </c>
      <c r="V234" s="19">
        <f>1929+4864</f>
        <v>6793</v>
      </c>
      <c r="W234" s="19">
        <f>5736+14439</f>
        <v>20175</v>
      </c>
      <c r="X234" s="19">
        <v>30</v>
      </c>
      <c r="Y234" s="19">
        <f>1120+2650</f>
        <v>3770</v>
      </c>
      <c r="Z234" s="19">
        <f>2879+7511</f>
        <v>10390</v>
      </c>
      <c r="AA234" s="19" t="s">
        <v>1467</v>
      </c>
      <c r="AB234" s="19" t="s">
        <v>1468</v>
      </c>
      <c r="AC234" s="19" t="s">
        <v>98</v>
      </c>
      <c r="AD234" s="19" t="s">
        <v>99</v>
      </c>
      <c r="AE234" s="19" t="s">
        <v>98</v>
      </c>
      <c r="AF234" s="19" t="s">
        <v>1469</v>
      </c>
      <c r="AG234" s="19" t="s">
        <v>98</v>
      </c>
      <c r="AH234" s="19" t="s">
        <v>1469</v>
      </c>
      <c r="AI234" s="19"/>
    </row>
    <row r="235" s="3" customFormat="1" ht="21" customHeight="1" spans="1:35">
      <c r="A235" s="19" t="s">
        <v>254</v>
      </c>
      <c r="B235" s="19">
        <v>7</v>
      </c>
      <c r="C235" s="19"/>
      <c r="D235" s="19"/>
      <c r="E235" s="19"/>
      <c r="F235" s="19"/>
      <c r="G235" s="19"/>
      <c r="H235" s="19"/>
      <c r="I235" s="19"/>
      <c r="J235" s="19"/>
      <c r="K235" s="19"/>
      <c r="L235" s="19"/>
      <c r="M235" s="19"/>
      <c r="N235" s="19"/>
      <c r="O235" s="19"/>
      <c r="P235" s="19"/>
      <c r="Q235" s="19"/>
      <c r="R235" s="19">
        <f>SUM(R228:R234)</f>
        <v>5551</v>
      </c>
      <c r="S235" s="19">
        <f>SUM(S228:S234)</f>
        <v>5252</v>
      </c>
      <c r="T235" s="19">
        <f>SUM(T228:T234)</f>
        <v>299</v>
      </c>
      <c r="U235" s="19">
        <v>68</v>
      </c>
      <c r="V235" s="19">
        <f>SUM(V228:V234)</f>
        <v>44234</v>
      </c>
      <c r="W235" s="19">
        <f>SUM(W228:W234)</f>
        <v>115249</v>
      </c>
      <c r="X235" s="19">
        <v>53</v>
      </c>
      <c r="Y235" s="19">
        <f>SUM(Y228:Y234)</f>
        <v>27783</v>
      </c>
      <c r="Z235" s="19">
        <f>SUM(Z228:Z234)</f>
        <v>71708</v>
      </c>
      <c r="AA235" s="19"/>
      <c r="AB235" s="19"/>
      <c r="AC235" s="19"/>
      <c r="AD235" s="19"/>
      <c r="AE235" s="19"/>
      <c r="AF235" s="19"/>
      <c r="AG235" s="19"/>
      <c r="AH235" s="19"/>
      <c r="AI235" s="19"/>
    </row>
    <row r="236" s="3" customFormat="1" ht="69" customHeight="1" spans="1:35">
      <c r="A236" s="19">
        <v>1</v>
      </c>
      <c r="B236" s="19" t="s">
        <v>1470</v>
      </c>
      <c r="C236" s="19" t="s">
        <v>1471</v>
      </c>
      <c r="D236" s="19" t="s">
        <v>1472</v>
      </c>
      <c r="E236" s="19" t="s">
        <v>1407</v>
      </c>
      <c r="F236" s="19" t="s">
        <v>428</v>
      </c>
      <c r="G236" s="20" t="s">
        <v>1473</v>
      </c>
      <c r="H236" s="19" t="s">
        <v>1474</v>
      </c>
      <c r="I236" s="19" t="s">
        <v>877</v>
      </c>
      <c r="J236" s="19" t="s">
        <v>1475</v>
      </c>
      <c r="K236" s="19">
        <v>2026.04</v>
      </c>
      <c r="L236" s="19">
        <v>2026.12</v>
      </c>
      <c r="M236" s="19" t="s">
        <v>1476</v>
      </c>
      <c r="N236" s="19" t="s">
        <v>1477</v>
      </c>
      <c r="O236" s="19" t="s">
        <v>1436</v>
      </c>
      <c r="P236" s="19">
        <v>1800</v>
      </c>
      <c r="Q236" s="22" t="s">
        <v>1478</v>
      </c>
      <c r="R236" s="19">
        <v>540</v>
      </c>
      <c r="S236" s="19">
        <v>540</v>
      </c>
      <c r="T236" s="19"/>
      <c r="U236" s="19">
        <v>68</v>
      </c>
      <c r="V236" s="19">
        <v>1750</v>
      </c>
      <c r="W236" s="19">
        <v>1800</v>
      </c>
      <c r="X236" s="19">
        <v>53</v>
      </c>
      <c r="Y236" s="19">
        <v>1750</v>
      </c>
      <c r="Z236" s="19">
        <v>1800</v>
      </c>
      <c r="AA236" s="19" t="s">
        <v>1479</v>
      </c>
      <c r="AB236" s="19" t="s">
        <v>1480</v>
      </c>
      <c r="AC236" s="19" t="s">
        <v>1481</v>
      </c>
      <c r="AD236" s="19" t="s">
        <v>1482</v>
      </c>
      <c r="AE236" s="19" t="s">
        <v>1476</v>
      </c>
      <c r="AF236" s="19" t="s">
        <v>1482</v>
      </c>
      <c r="AG236" s="19" t="s">
        <v>1476</v>
      </c>
      <c r="AH236" s="19" t="s">
        <v>1482</v>
      </c>
      <c r="AI236" s="19"/>
    </row>
    <row r="237" s="3" customFormat="1" ht="23" customHeight="1" spans="1:35">
      <c r="A237" s="19" t="s">
        <v>254</v>
      </c>
      <c r="B237" s="19">
        <v>1</v>
      </c>
      <c r="C237" s="19"/>
      <c r="D237" s="19"/>
      <c r="E237" s="19"/>
      <c r="F237" s="19"/>
      <c r="G237" s="19"/>
      <c r="H237" s="19"/>
      <c r="I237" s="19"/>
      <c r="J237" s="19"/>
      <c r="K237" s="19"/>
      <c r="L237" s="19"/>
      <c r="M237" s="19"/>
      <c r="N237" s="19"/>
      <c r="O237" s="19"/>
      <c r="P237" s="19"/>
      <c r="Q237" s="22"/>
      <c r="R237" s="19">
        <f t="shared" ref="R237:Z237" si="2">SUM(R236:R236)</f>
        <v>540</v>
      </c>
      <c r="S237" s="19">
        <f t="shared" si="2"/>
        <v>540</v>
      </c>
      <c r="T237" s="19"/>
      <c r="U237" s="19">
        <f t="shared" si="2"/>
        <v>68</v>
      </c>
      <c r="V237" s="19">
        <f t="shared" si="2"/>
        <v>1750</v>
      </c>
      <c r="W237" s="19">
        <f t="shared" si="2"/>
        <v>1800</v>
      </c>
      <c r="X237" s="19">
        <f t="shared" si="2"/>
        <v>53</v>
      </c>
      <c r="Y237" s="19">
        <f t="shared" si="2"/>
        <v>1750</v>
      </c>
      <c r="Z237" s="19">
        <f t="shared" si="2"/>
        <v>1800</v>
      </c>
      <c r="AA237" s="19"/>
      <c r="AB237" s="19"/>
      <c r="AC237" s="19"/>
      <c r="AD237" s="19"/>
      <c r="AE237" s="19"/>
      <c r="AF237" s="19"/>
      <c r="AG237" s="19"/>
      <c r="AH237" s="19"/>
      <c r="AI237" s="19"/>
    </row>
    <row r="238" s="3" customFormat="1" ht="73.5" spans="1:35">
      <c r="A238" s="19">
        <v>1</v>
      </c>
      <c r="B238" s="19" t="s">
        <v>1429</v>
      </c>
      <c r="C238" s="19" t="s">
        <v>1430</v>
      </c>
      <c r="D238" s="19" t="s">
        <v>1483</v>
      </c>
      <c r="E238" s="19" t="s">
        <v>1407</v>
      </c>
      <c r="F238" s="19" t="s">
        <v>428</v>
      </c>
      <c r="G238" s="20" t="s">
        <v>1484</v>
      </c>
      <c r="H238" s="19" t="s">
        <v>1485</v>
      </c>
      <c r="I238" s="19" t="s">
        <v>89</v>
      </c>
      <c r="J238" s="19" t="s">
        <v>1434</v>
      </c>
      <c r="K238" s="19" t="s">
        <v>105</v>
      </c>
      <c r="L238" s="19" t="s">
        <v>246</v>
      </c>
      <c r="M238" s="19" t="s">
        <v>1486</v>
      </c>
      <c r="N238" s="19" t="s">
        <v>1487</v>
      </c>
      <c r="O238" s="19" t="s">
        <v>1436</v>
      </c>
      <c r="P238" s="19">
        <v>12000</v>
      </c>
      <c r="Q238" s="22" t="s">
        <v>1488</v>
      </c>
      <c r="R238" s="19">
        <v>1440</v>
      </c>
      <c r="S238" s="19">
        <v>1440</v>
      </c>
      <c r="T238" s="19"/>
      <c r="U238" s="19">
        <v>68</v>
      </c>
      <c r="V238" s="19">
        <v>6500</v>
      </c>
      <c r="W238" s="19">
        <v>12000</v>
      </c>
      <c r="X238" s="19">
        <v>53</v>
      </c>
      <c r="Y238" s="19">
        <v>6500</v>
      </c>
      <c r="Z238" s="19">
        <v>12000</v>
      </c>
      <c r="AA238" s="19" t="s">
        <v>1489</v>
      </c>
      <c r="AB238" s="19" t="s">
        <v>1490</v>
      </c>
      <c r="AC238" s="19" t="s">
        <v>1486</v>
      </c>
      <c r="AD238" s="20" t="s">
        <v>1491</v>
      </c>
      <c r="AE238" s="19" t="s">
        <v>1486</v>
      </c>
      <c r="AF238" s="19" t="s">
        <v>1491</v>
      </c>
      <c r="AG238" s="19" t="s">
        <v>1486</v>
      </c>
      <c r="AH238" s="19" t="s">
        <v>1491</v>
      </c>
      <c r="AI238" s="19"/>
    </row>
    <row r="239" s="4" customFormat="1" ht="22" customHeight="1" spans="1:35">
      <c r="A239" s="19" t="s">
        <v>254</v>
      </c>
      <c r="B239" s="19">
        <v>1</v>
      </c>
      <c r="C239" s="19"/>
      <c r="D239" s="19"/>
      <c r="E239" s="19"/>
      <c r="F239" s="19"/>
      <c r="G239" s="19"/>
      <c r="H239" s="19"/>
      <c r="I239" s="19"/>
      <c r="J239" s="19"/>
      <c r="K239" s="19"/>
      <c r="L239" s="19"/>
      <c r="M239" s="19"/>
      <c r="N239" s="19"/>
      <c r="O239" s="19"/>
      <c r="P239" s="19"/>
      <c r="Q239" s="19"/>
      <c r="R239" s="19">
        <f t="shared" ref="R239:Z239" si="3">SUM(R238:R238)</f>
        <v>1440</v>
      </c>
      <c r="S239" s="19">
        <f t="shared" si="3"/>
        <v>1440</v>
      </c>
      <c r="T239" s="19"/>
      <c r="U239" s="19">
        <f t="shared" si="3"/>
        <v>68</v>
      </c>
      <c r="V239" s="19">
        <f t="shared" si="3"/>
        <v>6500</v>
      </c>
      <c r="W239" s="19">
        <f t="shared" si="3"/>
        <v>12000</v>
      </c>
      <c r="X239" s="19">
        <f t="shared" si="3"/>
        <v>53</v>
      </c>
      <c r="Y239" s="19">
        <f t="shared" si="3"/>
        <v>6500</v>
      </c>
      <c r="Z239" s="19">
        <f t="shared" si="3"/>
        <v>12000</v>
      </c>
      <c r="AA239" s="19"/>
      <c r="AB239" s="19"/>
      <c r="AC239" s="19"/>
      <c r="AD239" s="19"/>
      <c r="AE239" s="19"/>
      <c r="AF239" s="19"/>
      <c r="AG239" s="19"/>
      <c r="AH239" s="19"/>
      <c r="AI239" s="19"/>
    </row>
    <row r="240" s="4" customFormat="1" ht="104" customHeight="1" spans="1:35">
      <c r="A240" s="23">
        <v>1</v>
      </c>
      <c r="B240" s="23" t="s">
        <v>114</v>
      </c>
      <c r="C240" s="23" t="s">
        <v>1492</v>
      </c>
      <c r="D240" s="23" t="s">
        <v>1493</v>
      </c>
      <c r="E240" s="23" t="s">
        <v>1494</v>
      </c>
      <c r="F240" s="23" t="s">
        <v>1495</v>
      </c>
      <c r="G240" s="23"/>
      <c r="H240" s="23" t="s">
        <v>1496</v>
      </c>
      <c r="I240" s="23" t="s">
        <v>89</v>
      </c>
      <c r="J240" s="23" t="s">
        <v>1497</v>
      </c>
      <c r="K240" s="23" t="s">
        <v>1498</v>
      </c>
      <c r="L240" s="23" t="s">
        <v>1499</v>
      </c>
      <c r="M240" s="23" t="s">
        <v>1500</v>
      </c>
      <c r="N240" s="23" t="s">
        <v>1501</v>
      </c>
      <c r="O240" s="23" t="s">
        <v>1502</v>
      </c>
      <c r="P240" s="23">
        <v>31</v>
      </c>
      <c r="Q240" s="23" t="s">
        <v>1503</v>
      </c>
      <c r="R240" s="23">
        <v>2723</v>
      </c>
      <c r="S240" s="23">
        <v>2000</v>
      </c>
      <c r="T240" s="23">
        <v>723</v>
      </c>
      <c r="U240" s="23">
        <v>9</v>
      </c>
      <c r="V240" s="23">
        <v>1940</v>
      </c>
      <c r="W240" s="23">
        <v>4673</v>
      </c>
      <c r="X240" s="23">
        <v>9</v>
      </c>
      <c r="Y240" s="23">
        <v>1002</v>
      </c>
      <c r="Z240" s="23">
        <v>2903</v>
      </c>
      <c r="AA240" s="23" t="s">
        <v>1504</v>
      </c>
      <c r="AB240" s="23" t="s">
        <v>1505</v>
      </c>
      <c r="AC240" s="23" t="s">
        <v>127</v>
      </c>
      <c r="AD240" s="23" t="s">
        <v>1506</v>
      </c>
      <c r="AE240" s="23" t="s">
        <v>127</v>
      </c>
      <c r="AF240" s="23" t="s">
        <v>1506</v>
      </c>
      <c r="AG240" s="23" t="s">
        <v>1507</v>
      </c>
      <c r="AH240" s="23" t="s">
        <v>1508</v>
      </c>
      <c r="AI240" s="19"/>
    </row>
    <row r="241" s="4" customFormat="1" ht="20" customHeight="1" spans="1:35">
      <c r="A241" s="19" t="s">
        <v>254</v>
      </c>
      <c r="B241" s="19">
        <v>1</v>
      </c>
      <c r="C241" s="19"/>
      <c r="D241" s="19"/>
      <c r="E241" s="19"/>
      <c r="F241" s="19"/>
      <c r="G241" s="19"/>
      <c r="H241" s="19"/>
      <c r="I241" s="19"/>
      <c r="J241" s="19"/>
      <c r="K241" s="19"/>
      <c r="L241" s="19"/>
      <c r="M241" s="19"/>
      <c r="N241" s="19"/>
      <c r="O241" s="19"/>
      <c r="P241" s="19"/>
      <c r="Q241" s="19"/>
      <c r="R241" s="19">
        <f t="shared" ref="R241:Z241" si="4">SUM(R240:R240)</f>
        <v>2723</v>
      </c>
      <c r="S241" s="19">
        <f t="shared" si="4"/>
        <v>2000</v>
      </c>
      <c r="T241" s="19">
        <f t="shared" si="4"/>
        <v>723</v>
      </c>
      <c r="U241" s="19">
        <f t="shared" si="4"/>
        <v>9</v>
      </c>
      <c r="V241" s="19">
        <f t="shared" si="4"/>
        <v>1940</v>
      </c>
      <c r="W241" s="19">
        <f t="shared" si="4"/>
        <v>4673</v>
      </c>
      <c r="X241" s="19">
        <f t="shared" si="4"/>
        <v>9</v>
      </c>
      <c r="Y241" s="19">
        <f t="shared" si="4"/>
        <v>1002</v>
      </c>
      <c r="Z241" s="19">
        <f t="shared" si="4"/>
        <v>2903</v>
      </c>
      <c r="AA241" s="19"/>
      <c r="AB241" s="19"/>
      <c r="AC241" s="19"/>
      <c r="AD241" s="19"/>
      <c r="AE241" s="19"/>
      <c r="AF241" s="19"/>
      <c r="AG241" s="19"/>
      <c r="AH241" s="19"/>
      <c r="AI241" s="19"/>
    </row>
    <row r="242" s="4" customFormat="1" ht="73" customHeight="1" spans="1:35">
      <c r="A242" s="19">
        <v>1</v>
      </c>
      <c r="B242" s="19" t="s">
        <v>114</v>
      </c>
      <c r="C242" s="19" t="s">
        <v>115</v>
      </c>
      <c r="D242" s="19" t="s">
        <v>1509</v>
      </c>
      <c r="E242" s="19" t="s">
        <v>969</v>
      </c>
      <c r="F242" s="19" t="s">
        <v>987</v>
      </c>
      <c r="G242" s="19"/>
      <c r="H242" s="19" t="s">
        <v>1510</v>
      </c>
      <c r="I242" s="19" t="s">
        <v>360</v>
      </c>
      <c r="J242" s="19" t="s">
        <v>1511</v>
      </c>
      <c r="K242" s="19" t="s">
        <v>1446</v>
      </c>
      <c r="L242" s="19" t="s">
        <v>829</v>
      </c>
      <c r="M242" s="19" t="s">
        <v>127</v>
      </c>
      <c r="N242" s="19" t="s">
        <v>1512</v>
      </c>
      <c r="O242" s="19" t="s">
        <v>123</v>
      </c>
      <c r="P242" s="19">
        <v>3.05</v>
      </c>
      <c r="Q242" s="19" t="s">
        <v>1513</v>
      </c>
      <c r="R242" s="19">
        <v>384.83</v>
      </c>
      <c r="S242" s="19">
        <v>278.08</v>
      </c>
      <c r="T242" s="19">
        <v>106.75</v>
      </c>
      <c r="U242" s="19">
        <v>1</v>
      </c>
      <c r="V242" s="19">
        <v>700</v>
      </c>
      <c r="W242" s="19">
        <v>1950</v>
      </c>
      <c r="X242" s="19">
        <v>1</v>
      </c>
      <c r="Y242" s="19">
        <v>444</v>
      </c>
      <c r="Z242" s="19">
        <v>1245</v>
      </c>
      <c r="AA242" s="19" t="s">
        <v>1514</v>
      </c>
      <c r="AB242" s="19" t="s">
        <v>1515</v>
      </c>
      <c r="AC242" s="19" t="s">
        <v>127</v>
      </c>
      <c r="AD242" s="19" t="s">
        <v>128</v>
      </c>
      <c r="AE242" s="19" t="s">
        <v>127</v>
      </c>
      <c r="AF242" s="19" t="s">
        <v>128</v>
      </c>
      <c r="AG242" s="19" t="s">
        <v>127</v>
      </c>
      <c r="AH242" s="19" t="s">
        <v>128</v>
      </c>
      <c r="AI242" s="19"/>
    </row>
    <row r="243" s="3" customFormat="1" ht="73" customHeight="1" spans="1:35">
      <c r="A243" s="32">
        <v>2</v>
      </c>
      <c r="B243" s="19" t="s">
        <v>114</v>
      </c>
      <c r="C243" s="19" t="s">
        <v>115</v>
      </c>
      <c r="D243" s="19" t="s">
        <v>1509</v>
      </c>
      <c r="E243" s="19" t="s">
        <v>969</v>
      </c>
      <c r="F243" s="19" t="s">
        <v>1020</v>
      </c>
      <c r="G243" s="20"/>
      <c r="H243" s="19" t="s">
        <v>1516</v>
      </c>
      <c r="I243" s="19" t="s">
        <v>360</v>
      </c>
      <c r="J243" s="19" t="s">
        <v>1065</v>
      </c>
      <c r="K243" s="19" t="s">
        <v>1446</v>
      </c>
      <c r="L243" s="19" t="s">
        <v>829</v>
      </c>
      <c r="M243" s="19" t="s">
        <v>127</v>
      </c>
      <c r="N243" s="19" t="s">
        <v>1512</v>
      </c>
      <c r="O243" s="19" t="s">
        <v>123</v>
      </c>
      <c r="P243" s="19">
        <v>2.194</v>
      </c>
      <c r="Q243" s="19" t="s">
        <v>1517</v>
      </c>
      <c r="R243" s="19">
        <v>267.18</v>
      </c>
      <c r="S243" s="19">
        <v>190.39</v>
      </c>
      <c r="T243" s="19">
        <v>76.79</v>
      </c>
      <c r="U243" s="19">
        <v>1</v>
      </c>
      <c r="V243" s="19">
        <v>349</v>
      </c>
      <c r="W243" s="19">
        <v>957</v>
      </c>
      <c r="X243" s="19">
        <v>1</v>
      </c>
      <c r="Y243" s="19">
        <v>220</v>
      </c>
      <c r="Z243" s="19">
        <v>601</v>
      </c>
      <c r="AA243" s="19" t="s">
        <v>1518</v>
      </c>
      <c r="AB243" s="19" t="s">
        <v>1515</v>
      </c>
      <c r="AC243" s="19" t="s">
        <v>127</v>
      </c>
      <c r="AD243" s="19" t="s">
        <v>128</v>
      </c>
      <c r="AE243" s="19" t="s">
        <v>127</v>
      </c>
      <c r="AF243" s="19" t="s">
        <v>128</v>
      </c>
      <c r="AG243" s="19" t="s">
        <v>127</v>
      </c>
      <c r="AH243" s="19" t="s">
        <v>128</v>
      </c>
      <c r="AI243" s="19"/>
    </row>
    <row r="244" s="3" customFormat="1" ht="73" customHeight="1" spans="1:35">
      <c r="A244" s="32">
        <v>3</v>
      </c>
      <c r="B244" s="19" t="s">
        <v>114</v>
      </c>
      <c r="C244" s="19" t="s">
        <v>115</v>
      </c>
      <c r="D244" s="19" t="s">
        <v>1509</v>
      </c>
      <c r="E244" s="19" t="s">
        <v>969</v>
      </c>
      <c r="F244" s="19" t="s">
        <v>970</v>
      </c>
      <c r="G244" s="20"/>
      <c r="H244" s="19" t="s">
        <v>1519</v>
      </c>
      <c r="I244" s="19" t="s">
        <v>360</v>
      </c>
      <c r="J244" s="19" t="s">
        <v>1520</v>
      </c>
      <c r="K244" s="19" t="s">
        <v>1446</v>
      </c>
      <c r="L244" s="19" t="s">
        <v>829</v>
      </c>
      <c r="M244" s="19" t="s">
        <v>127</v>
      </c>
      <c r="N244" s="19" t="s">
        <v>1512</v>
      </c>
      <c r="O244" s="19" t="s">
        <v>123</v>
      </c>
      <c r="P244" s="19">
        <v>3.69</v>
      </c>
      <c r="Q244" s="19" t="s">
        <v>1521</v>
      </c>
      <c r="R244" s="19">
        <v>298.97</v>
      </c>
      <c r="S244" s="19">
        <v>169.82</v>
      </c>
      <c r="T244" s="19">
        <v>129.15</v>
      </c>
      <c r="U244" s="19">
        <v>1</v>
      </c>
      <c r="V244" s="19">
        <v>596</v>
      </c>
      <c r="W244" s="19">
        <v>1710</v>
      </c>
      <c r="X244" s="19">
        <v>1</v>
      </c>
      <c r="Y244" s="19">
        <v>384</v>
      </c>
      <c r="Z244" s="19">
        <v>1117</v>
      </c>
      <c r="AA244" s="19" t="s">
        <v>1522</v>
      </c>
      <c r="AB244" s="19" t="s">
        <v>1515</v>
      </c>
      <c r="AC244" s="19" t="s">
        <v>127</v>
      </c>
      <c r="AD244" s="19" t="s">
        <v>128</v>
      </c>
      <c r="AE244" s="19" t="s">
        <v>127</v>
      </c>
      <c r="AF244" s="19" t="s">
        <v>128</v>
      </c>
      <c r="AG244" s="19" t="s">
        <v>127</v>
      </c>
      <c r="AH244" s="19" t="s">
        <v>128</v>
      </c>
      <c r="AI244" s="19"/>
    </row>
    <row r="245" s="3" customFormat="1" ht="73" customHeight="1" spans="1:35">
      <c r="A245" s="32">
        <v>4</v>
      </c>
      <c r="B245" s="19" t="s">
        <v>114</v>
      </c>
      <c r="C245" s="19" t="s">
        <v>115</v>
      </c>
      <c r="D245" s="19" t="s">
        <v>1509</v>
      </c>
      <c r="E245" s="19" t="s">
        <v>969</v>
      </c>
      <c r="F245" s="19" t="s">
        <v>1020</v>
      </c>
      <c r="G245" s="20"/>
      <c r="H245" s="19" t="s">
        <v>1523</v>
      </c>
      <c r="I245" s="19" t="s">
        <v>360</v>
      </c>
      <c r="J245" s="19" t="s">
        <v>1524</v>
      </c>
      <c r="K245" s="19" t="s">
        <v>1446</v>
      </c>
      <c r="L245" s="19" t="s">
        <v>829</v>
      </c>
      <c r="M245" s="19" t="s">
        <v>127</v>
      </c>
      <c r="N245" s="19" t="s">
        <v>1512</v>
      </c>
      <c r="O245" s="19" t="s">
        <v>123</v>
      </c>
      <c r="P245" s="19">
        <v>1.047</v>
      </c>
      <c r="Q245" s="19" t="s">
        <v>1525</v>
      </c>
      <c r="R245" s="19">
        <v>132.24</v>
      </c>
      <c r="S245" s="19">
        <v>95.59</v>
      </c>
      <c r="T245" s="19">
        <v>36.65</v>
      </c>
      <c r="U245" s="19">
        <v>1</v>
      </c>
      <c r="V245" s="19">
        <v>349</v>
      </c>
      <c r="W245" s="19">
        <v>957</v>
      </c>
      <c r="X245" s="19">
        <v>1</v>
      </c>
      <c r="Y245" s="19">
        <v>220</v>
      </c>
      <c r="Z245" s="19">
        <v>601</v>
      </c>
      <c r="AA245" s="19" t="s">
        <v>1518</v>
      </c>
      <c r="AB245" s="19" t="s">
        <v>1515</v>
      </c>
      <c r="AC245" s="19" t="s">
        <v>127</v>
      </c>
      <c r="AD245" s="19" t="s">
        <v>128</v>
      </c>
      <c r="AE245" s="19" t="s">
        <v>127</v>
      </c>
      <c r="AF245" s="19" t="s">
        <v>128</v>
      </c>
      <c r="AG245" s="19" t="s">
        <v>127</v>
      </c>
      <c r="AH245" s="19" t="s">
        <v>128</v>
      </c>
      <c r="AI245" s="19"/>
    </row>
    <row r="246" s="3" customFormat="1" ht="73" customHeight="1" spans="1:35">
      <c r="A246" s="32">
        <v>5</v>
      </c>
      <c r="B246" s="19" t="s">
        <v>114</v>
      </c>
      <c r="C246" s="19" t="s">
        <v>115</v>
      </c>
      <c r="D246" s="19" t="s">
        <v>1509</v>
      </c>
      <c r="E246" s="19" t="s">
        <v>969</v>
      </c>
      <c r="F246" s="19" t="s">
        <v>1526</v>
      </c>
      <c r="G246" s="20"/>
      <c r="H246" s="19" t="s">
        <v>1527</v>
      </c>
      <c r="I246" s="19" t="s">
        <v>360</v>
      </c>
      <c r="J246" s="19" t="s">
        <v>1528</v>
      </c>
      <c r="K246" s="19" t="s">
        <v>1446</v>
      </c>
      <c r="L246" s="19" t="s">
        <v>829</v>
      </c>
      <c r="M246" s="19" t="s">
        <v>127</v>
      </c>
      <c r="N246" s="19" t="s">
        <v>1512</v>
      </c>
      <c r="O246" s="19" t="s">
        <v>123</v>
      </c>
      <c r="P246" s="19">
        <v>3.44</v>
      </c>
      <c r="Q246" s="19" t="s">
        <v>1529</v>
      </c>
      <c r="R246" s="19">
        <v>335.85</v>
      </c>
      <c r="S246" s="19">
        <v>215.45</v>
      </c>
      <c r="T246" s="19">
        <v>120.4</v>
      </c>
      <c r="U246" s="19">
        <v>1</v>
      </c>
      <c r="V246" s="19">
        <v>269</v>
      </c>
      <c r="W246" s="19">
        <v>753</v>
      </c>
      <c r="X246" s="19">
        <v>1</v>
      </c>
      <c r="Y246" s="19">
        <v>163</v>
      </c>
      <c r="Z246" s="19">
        <v>471</v>
      </c>
      <c r="AA246" s="19" t="s">
        <v>1530</v>
      </c>
      <c r="AB246" s="19" t="s">
        <v>1515</v>
      </c>
      <c r="AC246" s="19" t="s">
        <v>127</v>
      </c>
      <c r="AD246" s="19" t="s">
        <v>128</v>
      </c>
      <c r="AE246" s="19" t="s">
        <v>127</v>
      </c>
      <c r="AF246" s="19" t="s">
        <v>128</v>
      </c>
      <c r="AG246" s="19" t="s">
        <v>127</v>
      </c>
      <c r="AH246" s="19" t="s">
        <v>128</v>
      </c>
      <c r="AI246" s="19"/>
    </row>
    <row r="247" s="3" customFormat="1" ht="73" customHeight="1" spans="1:35">
      <c r="A247" s="32">
        <v>6</v>
      </c>
      <c r="B247" s="19" t="s">
        <v>114</v>
      </c>
      <c r="C247" s="19" t="s">
        <v>115</v>
      </c>
      <c r="D247" s="19" t="s">
        <v>1509</v>
      </c>
      <c r="E247" s="19" t="s">
        <v>969</v>
      </c>
      <c r="F247" s="19" t="s">
        <v>1020</v>
      </c>
      <c r="G247" s="20"/>
      <c r="H247" s="19" t="s">
        <v>1531</v>
      </c>
      <c r="I247" s="19" t="s">
        <v>360</v>
      </c>
      <c r="J247" s="19" t="s">
        <v>1532</v>
      </c>
      <c r="K247" s="19" t="s">
        <v>1446</v>
      </c>
      <c r="L247" s="19" t="s">
        <v>829</v>
      </c>
      <c r="M247" s="19" t="s">
        <v>127</v>
      </c>
      <c r="N247" s="19" t="s">
        <v>1512</v>
      </c>
      <c r="O247" s="19" t="s">
        <v>123</v>
      </c>
      <c r="P247" s="19">
        <v>1.013</v>
      </c>
      <c r="Q247" s="19" t="s">
        <v>1533</v>
      </c>
      <c r="R247" s="19">
        <v>104.68</v>
      </c>
      <c r="S247" s="19">
        <v>69.22</v>
      </c>
      <c r="T247" s="19">
        <v>35.46</v>
      </c>
      <c r="U247" s="19">
        <v>1</v>
      </c>
      <c r="V247" s="19">
        <v>349</v>
      </c>
      <c r="W247" s="19">
        <v>957</v>
      </c>
      <c r="X247" s="19">
        <v>1</v>
      </c>
      <c r="Y247" s="19">
        <v>220</v>
      </c>
      <c r="Z247" s="19">
        <v>601</v>
      </c>
      <c r="AA247" s="19" t="s">
        <v>1518</v>
      </c>
      <c r="AB247" s="19" t="s">
        <v>1515</v>
      </c>
      <c r="AC247" s="19" t="s">
        <v>127</v>
      </c>
      <c r="AD247" s="19" t="s">
        <v>128</v>
      </c>
      <c r="AE247" s="19" t="s">
        <v>127</v>
      </c>
      <c r="AF247" s="19" t="s">
        <v>128</v>
      </c>
      <c r="AG247" s="19" t="s">
        <v>127</v>
      </c>
      <c r="AH247" s="19" t="s">
        <v>128</v>
      </c>
      <c r="AI247" s="19"/>
    </row>
    <row r="248" s="3" customFormat="1" ht="73" customHeight="1" spans="1:35">
      <c r="A248" s="32">
        <v>7</v>
      </c>
      <c r="B248" s="19" t="s">
        <v>114</v>
      </c>
      <c r="C248" s="19" t="s">
        <v>115</v>
      </c>
      <c r="D248" s="19" t="s">
        <v>1509</v>
      </c>
      <c r="E248" s="19" t="s">
        <v>969</v>
      </c>
      <c r="F248" s="19" t="s">
        <v>981</v>
      </c>
      <c r="G248" s="20"/>
      <c r="H248" s="19" t="s">
        <v>1534</v>
      </c>
      <c r="I248" s="19" t="s">
        <v>360</v>
      </c>
      <c r="J248" s="19" t="s">
        <v>981</v>
      </c>
      <c r="K248" s="19" t="s">
        <v>1446</v>
      </c>
      <c r="L248" s="19" t="s">
        <v>829</v>
      </c>
      <c r="M248" s="19" t="s">
        <v>127</v>
      </c>
      <c r="N248" s="19" t="s">
        <v>1512</v>
      </c>
      <c r="O248" s="19" t="s">
        <v>123</v>
      </c>
      <c r="P248" s="19">
        <v>1.58</v>
      </c>
      <c r="Q248" s="19" t="s">
        <v>1535</v>
      </c>
      <c r="R248" s="19">
        <v>160.07</v>
      </c>
      <c r="S248" s="19">
        <v>104.77</v>
      </c>
      <c r="T248" s="19">
        <v>55.3</v>
      </c>
      <c r="U248" s="19">
        <v>1</v>
      </c>
      <c r="V248" s="19">
        <v>501</v>
      </c>
      <c r="W248" s="19">
        <v>1441.5</v>
      </c>
      <c r="X248" s="19">
        <v>1</v>
      </c>
      <c r="Y248" s="19">
        <v>319</v>
      </c>
      <c r="Z248" s="19">
        <v>932</v>
      </c>
      <c r="AA248" s="19" t="s">
        <v>1536</v>
      </c>
      <c r="AB248" s="19" t="s">
        <v>1515</v>
      </c>
      <c r="AC248" s="19" t="s">
        <v>127</v>
      </c>
      <c r="AD248" s="19" t="s">
        <v>128</v>
      </c>
      <c r="AE248" s="19" t="s">
        <v>127</v>
      </c>
      <c r="AF248" s="19" t="s">
        <v>128</v>
      </c>
      <c r="AG248" s="19" t="s">
        <v>127</v>
      </c>
      <c r="AH248" s="19" t="s">
        <v>128</v>
      </c>
      <c r="AI248" s="21"/>
    </row>
    <row r="249" s="3" customFormat="1" ht="73" customHeight="1" spans="1:35">
      <c r="A249" s="32">
        <v>8</v>
      </c>
      <c r="B249" s="19" t="s">
        <v>114</v>
      </c>
      <c r="C249" s="19" t="s">
        <v>115</v>
      </c>
      <c r="D249" s="19" t="s">
        <v>1509</v>
      </c>
      <c r="E249" s="19" t="s">
        <v>734</v>
      </c>
      <c r="F249" s="19" t="s">
        <v>801</v>
      </c>
      <c r="G249" s="20"/>
      <c r="H249" s="19" t="s">
        <v>1537</v>
      </c>
      <c r="I249" s="19" t="s">
        <v>360</v>
      </c>
      <c r="J249" s="19" t="s">
        <v>1538</v>
      </c>
      <c r="K249" s="19" t="s">
        <v>1446</v>
      </c>
      <c r="L249" s="19" t="s">
        <v>829</v>
      </c>
      <c r="M249" s="19" t="s">
        <v>127</v>
      </c>
      <c r="N249" s="19" t="s">
        <v>1512</v>
      </c>
      <c r="O249" s="19" t="s">
        <v>123</v>
      </c>
      <c r="P249" s="19">
        <v>0.503</v>
      </c>
      <c r="Q249" s="19" t="s">
        <v>1539</v>
      </c>
      <c r="R249" s="19">
        <v>60.76</v>
      </c>
      <c r="S249" s="19">
        <v>43.15</v>
      </c>
      <c r="T249" s="19">
        <v>17.61</v>
      </c>
      <c r="U249" s="19">
        <v>1</v>
      </c>
      <c r="V249" s="19">
        <v>732</v>
      </c>
      <c r="W249" s="19">
        <v>2148</v>
      </c>
      <c r="X249" s="19">
        <v>1</v>
      </c>
      <c r="Y249" s="19">
        <v>471</v>
      </c>
      <c r="Z249" s="19">
        <v>1381</v>
      </c>
      <c r="AA249" s="19" t="s">
        <v>1540</v>
      </c>
      <c r="AB249" s="19" t="s">
        <v>1515</v>
      </c>
      <c r="AC249" s="19" t="s">
        <v>127</v>
      </c>
      <c r="AD249" s="19" t="s">
        <v>128</v>
      </c>
      <c r="AE249" s="19" t="s">
        <v>127</v>
      </c>
      <c r="AF249" s="19" t="s">
        <v>128</v>
      </c>
      <c r="AG249" s="19" t="s">
        <v>127</v>
      </c>
      <c r="AH249" s="19" t="s">
        <v>128</v>
      </c>
      <c r="AI249" s="21"/>
    </row>
    <row r="250" s="3" customFormat="1" ht="73" customHeight="1" spans="1:35">
      <c r="A250" s="32">
        <v>9</v>
      </c>
      <c r="B250" s="19" t="s">
        <v>114</v>
      </c>
      <c r="C250" s="19" t="s">
        <v>115</v>
      </c>
      <c r="D250" s="19" t="s">
        <v>1509</v>
      </c>
      <c r="E250" s="19" t="s">
        <v>734</v>
      </c>
      <c r="F250" s="19" t="s">
        <v>817</v>
      </c>
      <c r="G250" s="20"/>
      <c r="H250" s="19" t="s">
        <v>1541</v>
      </c>
      <c r="I250" s="19" t="s">
        <v>360</v>
      </c>
      <c r="J250" s="19" t="s">
        <v>1542</v>
      </c>
      <c r="K250" s="19" t="s">
        <v>1446</v>
      </c>
      <c r="L250" s="19" t="s">
        <v>829</v>
      </c>
      <c r="M250" s="19" t="s">
        <v>127</v>
      </c>
      <c r="N250" s="19" t="s">
        <v>1512</v>
      </c>
      <c r="O250" s="19" t="s">
        <v>123</v>
      </c>
      <c r="P250" s="19">
        <v>0.776</v>
      </c>
      <c r="Q250" s="19" t="s">
        <v>1543</v>
      </c>
      <c r="R250" s="19">
        <v>96.47</v>
      </c>
      <c r="S250" s="19">
        <v>69.31</v>
      </c>
      <c r="T250" s="19">
        <v>27.16</v>
      </c>
      <c r="U250" s="19">
        <v>1</v>
      </c>
      <c r="V250" s="19">
        <v>430</v>
      </c>
      <c r="W250" s="19">
        <v>1195.5</v>
      </c>
      <c r="X250" s="19">
        <v>1</v>
      </c>
      <c r="Y250" s="19">
        <v>272</v>
      </c>
      <c r="Z250" s="19">
        <v>786</v>
      </c>
      <c r="AA250" s="19" t="s">
        <v>1544</v>
      </c>
      <c r="AB250" s="19" t="s">
        <v>1515</v>
      </c>
      <c r="AC250" s="19" t="s">
        <v>127</v>
      </c>
      <c r="AD250" s="19" t="s">
        <v>128</v>
      </c>
      <c r="AE250" s="19" t="s">
        <v>127</v>
      </c>
      <c r="AF250" s="19" t="s">
        <v>128</v>
      </c>
      <c r="AG250" s="19" t="s">
        <v>127</v>
      </c>
      <c r="AH250" s="19" t="s">
        <v>128</v>
      </c>
      <c r="AI250" s="19"/>
    </row>
    <row r="251" s="3" customFormat="1" ht="73" customHeight="1" spans="1:35">
      <c r="A251" s="32">
        <v>10</v>
      </c>
      <c r="B251" s="19" t="s">
        <v>114</v>
      </c>
      <c r="C251" s="19" t="s">
        <v>115</v>
      </c>
      <c r="D251" s="19" t="s">
        <v>1509</v>
      </c>
      <c r="E251" s="19" t="s">
        <v>734</v>
      </c>
      <c r="F251" s="19" t="s">
        <v>793</v>
      </c>
      <c r="G251" s="20"/>
      <c r="H251" s="19" t="s">
        <v>1545</v>
      </c>
      <c r="I251" s="19" t="s">
        <v>360</v>
      </c>
      <c r="J251" s="19" t="s">
        <v>1546</v>
      </c>
      <c r="K251" s="19" t="s">
        <v>1446</v>
      </c>
      <c r="L251" s="19" t="s">
        <v>829</v>
      </c>
      <c r="M251" s="19" t="s">
        <v>127</v>
      </c>
      <c r="N251" s="19" t="s">
        <v>1512</v>
      </c>
      <c r="O251" s="19" t="s">
        <v>123</v>
      </c>
      <c r="P251" s="19">
        <v>0.855</v>
      </c>
      <c r="Q251" s="19" t="s">
        <v>1547</v>
      </c>
      <c r="R251" s="19">
        <v>91.69</v>
      </c>
      <c r="S251" s="19">
        <v>61.76</v>
      </c>
      <c r="T251" s="19">
        <v>29.93</v>
      </c>
      <c r="U251" s="19">
        <v>1</v>
      </c>
      <c r="V251" s="19">
        <v>620</v>
      </c>
      <c r="W251" s="19">
        <v>1734</v>
      </c>
      <c r="X251" s="19">
        <v>1</v>
      </c>
      <c r="Y251" s="19">
        <v>374</v>
      </c>
      <c r="Z251" s="19">
        <v>1071</v>
      </c>
      <c r="AA251" s="19" t="s">
        <v>1548</v>
      </c>
      <c r="AB251" s="19" t="s">
        <v>1515</v>
      </c>
      <c r="AC251" s="19" t="s">
        <v>127</v>
      </c>
      <c r="AD251" s="19" t="s">
        <v>128</v>
      </c>
      <c r="AE251" s="19" t="s">
        <v>127</v>
      </c>
      <c r="AF251" s="19" t="s">
        <v>128</v>
      </c>
      <c r="AG251" s="19" t="s">
        <v>127</v>
      </c>
      <c r="AH251" s="19" t="s">
        <v>128</v>
      </c>
      <c r="AI251" s="19"/>
    </row>
    <row r="252" s="3" customFormat="1" ht="73" customHeight="1" spans="1:35">
      <c r="A252" s="32">
        <v>11</v>
      </c>
      <c r="B252" s="19" t="s">
        <v>114</v>
      </c>
      <c r="C252" s="19" t="s">
        <v>115</v>
      </c>
      <c r="D252" s="19" t="s">
        <v>1509</v>
      </c>
      <c r="E252" s="19" t="s">
        <v>734</v>
      </c>
      <c r="F252" s="19" t="s">
        <v>801</v>
      </c>
      <c r="G252" s="20"/>
      <c r="H252" s="19" t="s">
        <v>1549</v>
      </c>
      <c r="I252" s="19" t="s">
        <v>360</v>
      </c>
      <c r="J252" s="19" t="s">
        <v>1550</v>
      </c>
      <c r="K252" s="19" t="s">
        <v>1446</v>
      </c>
      <c r="L252" s="19" t="s">
        <v>829</v>
      </c>
      <c r="M252" s="19" t="s">
        <v>127</v>
      </c>
      <c r="N252" s="19" t="s">
        <v>1512</v>
      </c>
      <c r="O252" s="19" t="s">
        <v>123</v>
      </c>
      <c r="P252" s="19">
        <v>0.865</v>
      </c>
      <c r="Q252" s="19" t="s">
        <v>1551</v>
      </c>
      <c r="R252" s="19">
        <v>56.38</v>
      </c>
      <c r="S252" s="19">
        <v>26.1</v>
      </c>
      <c r="T252" s="19">
        <v>30.28</v>
      </c>
      <c r="U252" s="19">
        <v>1</v>
      </c>
      <c r="V252" s="19">
        <v>732</v>
      </c>
      <c r="W252" s="19">
        <v>2148</v>
      </c>
      <c r="X252" s="19">
        <v>1</v>
      </c>
      <c r="Y252" s="19">
        <v>471</v>
      </c>
      <c r="Z252" s="19">
        <v>1381</v>
      </c>
      <c r="AA252" s="19" t="s">
        <v>1540</v>
      </c>
      <c r="AB252" s="19" t="s">
        <v>1515</v>
      </c>
      <c r="AC252" s="19" t="s">
        <v>127</v>
      </c>
      <c r="AD252" s="19" t="s">
        <v>128</v>
      </c>
      <c r="AE252" s="19" t="s">
        <v>127</v>
      </c>
      <c r="AF252" s="19" t="s">
        <v>128</v>
      </c>
      <c r="AG252" s="19" t="s">
        <v>127</v>
      </c>
      <c r="AH252" s="19" t="s">
        <v>128</v>
      </c>
      <c r="AI252" s="19"/>
    </row>
    <row r="253" s="3" customFormat="1" ht="73" customHeight="1" spans="1:35">
      <c r="A253" s="32">
        <v>12</v>
      </c>
      <c r="B253" s="19" t="s">
        <v>114</v>
      </c>
      <c r="C253" s="19" t="s">
        <v>115</v>
      </c>
      <c r="D253" s="19" t="s">
        <v>1509</v>
      </c>
      <c r="E253" s="19" t="s">
        <v>560</v>
      </c>
      <c r="F253" s="19" t="s">
        <v>776</v>
      </c>
      <c r="G253" s="20"/>
      <c r="H253" s="19" t="s">
        <v>1552</v>
      </c>
      <c r="I253" s="19" t="s">
        <v>360</v>
      </c>
      <c r="J253" s="19" t="s">
        <v>1553</v>
      </c>
      <c r="K253" s="19" t="s">
        <v>1446</v>
      </c>
      <c r="L253" s="19" t="s">
        <v>829</v>
      </c>
      <c r="M253" s="19" t="s">
        <v>127</v>
      </c>
      <c r="N253" s="19" t="s">
        <v>1512</v>
      </c>
      <c r="O253" s="19" t="s">
        <v>123</v>
      </c>
      <c r="P253" s="19">
        <v>3.4</v>
      </c>
      <c r="Q253" s="19" t="s">
        <v>1554</v>
      </c>
      <c r="R253" s="19">
        <v>357.84</v>
      </c>
      <c r="S253" s="19">
        <v>238.84</v>
      </c>
      <c r="T253" s="19">
        <v>119</v>
      </c>
      <c r="U253" s="19">
        <v>1</v>
      </c>
      <c r="V253" s="19">
        <v>580</v>
      </c>
      <c r="W253" s="19">
        <v>1714.5</v>
      </c>
      <c r="X253" s="19">
        <v>1</v>
      </c>
      <c r="Y253" s="19">
        <v>359</v>
      </c>
      <c r="Z253" s="19">
        <v>1080</v>
      </c>
      <c r="AA253" s="19" t="s">
        <v>1555</v>
      </c>
      <c r="AB253" s="19" t="s">
        <v>1515</v>
      </c>
      <c r="AC253" s="19" t="s">
        <v>127</v>
      </c>
      <c r="AD253" s="19" t="s">
        <v>128</v>
      </c>
      <c r="AE253" s="19" t="s">
        <v>127</v>
      </c>
      <c r="AF253" s="19" t="s">
        <v>128</v>
      </c>
      <c r="AG253" s="19" t="s">
        <v>127</v>
      </c>
      <c r="AH253" s="19" t="s">
        <v>128</v>
      </c>
      <c r="AI253" s="19"/>
    </row>
    <row r="254" s="3" customFormat="1" ht="73" customHeight="1" spans="1:35">
      <c r="A254" s="32">
        <v>13</v>
      </c>
      <c r="B254" s="19" t="s">
        <v>114</v>
      </c>
      <c r="C254" s="19" t="s">
        <v>115</v>
      </c>
      <c r="D254" s="19" t="s">
        <v>1509</v>
      </c>
      <c r="E254" s="19" t="s">
        <v>734</v>
      </c>
      <c r="F254" s="19" t="s">
        <v>793</v>
      </c>
      <c r="G254" s="20"/>
      <c r="H254" s="19" t="s">
        <v>1556</v>
      </c>
      <c r="I254" s="19" t="s">
        <v>360</v>
      </c>
      <c r="J254" s="19" t="s">
        <v>1557</v>
      </c>
      <c r="K254" s="19" t="s">
        <v>1446</v>
      </c>
      <c r="L254" s="19" t="s">
        <v>829</v>
      </c>
      <c r="M254" s="19" t="s">
        <v>127</v>
      </c>
      <c r="N254" s="19" t="s">
        <v>1512</v>
      </c>
      <c r="O254" s="19" t="s">
        <v>123</v>
      </c>
      <c r="P254" s="19">
        <v>1</v>
      </c>
      <c r="Q254" s="19" t="s">
        <v>1558</v>
      </c>
      <c r="R254" s="19">
        <v>92</v>
      </c>
      <c r="S254" s="19">
        <v>92</v>
      </c>
      <c r="T254" s="19">
        <v>0</v>
      </c>
      <c r="U254" s="19">
        <v>1</v>
      </c>
      <c r="V254" s="19">
        <v>732</v>
      </c>
      <c r="W254" s="19">
        <v>2148</v>
      </c>
      <c r="X254" s="19">
        <v>1</v>
      </c>
      <c r="Y254" s="19">
        <v>471</v>
      </c>
      <c r="Z254" s="19">
        <v>1381</v>
      </c>
      <c r="AA254" s="19" t="s">
        <v>1540</v>
      </c>
      <c r="AB254" s="19" t="s">
        <v>1515</v>
      </c>
      <c r="AC254" s="19" t="s">
        <v>127</v>
      </c>
      <c r="AD254" s="19" t="s">
        <v>128</v>
      </c>
      <c r="AE254" s="19" t="s">
        <v>127</v>
      </c>
      <c r="AF254" s="19" t="s">
        <v>128</v>
      </c>
      <c r="AG254" s="19" t="s">
        <v>127</v>
      </c>
      <c r="AH254" s="19" t="s">
        <v>128</v>
      </c>
      <c r="AI254" s="19"/>
    </row>
    <row r="255" s="3" customFormat="1" ht="73" customHeight="1" spans="1:35">
      <c r="A255" s="32">
        <v>14</v>
      </c>
      <c r="B255" s="19" t="s">
        <v>114</v>
      </c>
      <c r="C255" s="19" t="s">
        <v>115</v>
      </c>
      <c r="D255" s="19" t="s">
        <v>1509</v>
      </c>
      <c r="E255" s="19" t="s">
        <v>734</v>
      </c>
      <c r="F255" s="19" t="s">
        <v>801</v>
      </c>
      <c r="G255" s="20"/>
      <c r="H255" s="19" t="s">
        <v>1559</v>
      </c>
      <c r="I255" s="19" t="s">
        <v>360</v>
      </c>
      <c r="J255" s="19" t="s">
        <v>1560</v>
      </c>
      <c r="K255" s="19" t="s">
        <v>1446</v>
      </c>
      <c r="L255" s="19" t="s">
        <v>829</v>
      </c>
      <c r="M255" s="19" t="s">
        <v>127</v>
      </c>
      <c r="N255" s="19" t="s">
        <v>1512</v>
      </c>
      <c r="O255" s="19" t="s">
        <v>123</v>
      </c>
      <c r="P255" s="19">
        <v>0.519</v>
      </c>
      <c r="Q255" s="19" t="s">
        <v>1561</v>
      </c>
      <c r="R255" s="19">
        <v>137.2</v>
      </c>
      <c r="S255" s="19">
        <v>74.92</v>
      </c>
      <c r="T255" s="19">
        <v>62.28</v>
      </c>
      <c r="U255" s="19">
        <v>1</v>
      </c>
      <c r="V255" s="19">
        <v>732</v>
      </c>
      <c r="W255" s="19">
        <v>2148</v>
      </c>
      <c r="X255" s="19">
        <v>1</v>
      </c>
      <c r="Y255" s="19">
        <v>471</v>
      </c>
      <c r="Z255" s="19">
        <v>1381</v>
      </c>
      <c r="AA255" s="19" t="s">
        <v>1540</v>
      </c>
      <c r="AB255" s="19" t="s">
        <v>1515</v>
      </c>
      <c r="AC255" s="19" t="s">
        <v>127</v>
      </c>
      <c r="AD255" s="19" t="s">
        <v>128</v>
      </c>
      <c r="AE255" s="19" t="s">
        <v>127</v>
      </c>
      <c r="AF255" s="19" t="s">
        <v>128</v>
      </c>
      <c r="AG255" s="19" t="s">
        <v>127</v>
      </c>
      <c r="AH255" s="19" t="s">
        <v>128</v>
      </c>
      <c r="AI255" s="19"/>
    </row>
    <row r="256" s="3" customFormat="1" ht="73" customHeight="1" spans="1:35">
      <c r="A256" s="32">
        <v>15</v>
      </c>
      <c r="B256" s="19" t="s">
        <v>114</v>
      </c>
      <c r="C256" s="20" t="s">
        <v>115</v>
      </c>
      <c r="D256" s="19" t="s">
        <v>1509</v>
      </c>
      <c r="E256" s="19" t="s">
        <v>85</v>
      </c>
      <c r="F256" s="19" t="s">
        <v>1562</v>
      </c>
      <c r="G256" s="20"/>
      <c r="H256" s="19" t="s">
        <v>1563</v>
      </c>
      <c r="I256" s="20" t="s">
        <v>360</v>
      </c>
      <c r="J256" s="19" t="s">
        <v>1564</v>
      </c>
      <c r="K256" s="24" t="s">
        <v>1446</v>
      </c>
      <c r="L256" s="24" t="s">
        <v>829</v>
      </c>
      <c r="M256" s="19" t="s">
        <v>127</v>
      </c>
      <c r="N256" s="19" t="s">
        <v>1512</v>
      </c>
      <c r="O256" s="19" t="s">
        <v>123</v>
      </c>
      <c r="P256" s="19">
        <v>1.473</v>
      </c>
      <c r="Q256" s="19" t="s">
        <v>1565</v>
      </c>
      <c r="R256" s="19">
        <v>88.69</v>
      </c>
      <c r="S256" s="19">
        <v>37.13</v>
      </c>
      <c r="T256" s="19">
        <v>51.56</v>
      </c>
      <c r="U256" s="19">
        <v>1</v>
      </c>
      <c r="V256" s="19">
        <v>306</v>
      </c>
      <c r="W256" s="19">
        <v>1134</v>
      </c>
      <c r="X256" s="19">
        <v>1</v>
      </c>
      <c r="Y256" s="19">
        <v>204</v>
      </c>
      <c r="Z256" s="19">
        <v>746</v>
      </c>
      <c r="AA256" s="19" t="s">
        <v>1566</v>
      </c>
      <c r="AB256" s="19" t="s">
        <v>1515</v>
      </c>
      <c r="AC256" s="19" t="s">
        <v>127</v>
      </c>
      <c r="AD256" s="19" t="s">
        <v>128</v>
      </c>
      <c r="AE256" s="19" t="s">
        <v>127</v>
      </c>
      <c r="AF256" s="19" t="s">
        <v>128</v>
      </c>
      <c r="AG256" s="19" t="s">
        <v>127</v>
      </c>
      <c r="AH256" s="19" t="s">
        <v>128</v>
      </c>
      <c r="AI256" s="19"/>
    </row>
    <row r="257" s="3" customFormat="1" ht="73" customHeight="1" spans="1:35">
      <c r="A257" s="32">
        <v>16</v>
      </c>
      <c r="B257" s="19" t="s">
        <v>114</v>
      </c>
      <c r="C257" s="20" t="s">
        <v>115</v>
      </c>
      <c r="D257" s="19" t="s">
        <v>1509</v>
      </c>
      <c r="E257" s="19" t="s">
        <v>85</v>
      </c>
      <c r="F257" s="19" t="s">
        <v>1567</v>
      </c>
      <c r="G257" s="20"/>
      <c r="H257" s="19" t="s">
        <v>1568</v>
      </c>
      <c r="I257" s="20" t="s">
        <v>360</v>
      </c>
      <c r="J257" s="19" t="s">
        <v>1569</v>
      </c>
      <c r="K257" s="24" t="s">
        <v>1446</v>
      </c>
      <c r="L257" s="24" t="s">
        <v>829</v>
      </c>
      <c r="M257" s="19" t="s">
        <v>127</v>
      </c>
      <c r="N257" s="19" t="s">
        <v>1512</v>
      </c>
      <c r="O257" s="19" t="s">
        <v>123</v>
      </c>
      <c r="P257" s="19">
        <v>1.556</v>
      </c>
      <c r="Q257" s="19" t="s">
        <v>1570</v>
      </c>
      <c r="R257" s="19">
        <v>106.78</v>
      </c>
      <c r="S257" s="19">
        <v>52.32</v>
      </c>
      <c r="T257" s="19">
        <v>54.46</v>
      </c>
      <c r="U257" s="19">
        <v>1</v>
      </c>
      <c r="V257" s="19">
        <v>729</v>
      </c>
      <c r="W257" s="19">
        <v>2464.5</v>
      </c>
      <c r="X257" s="19">
        <v>1</v>
      </c>
      <c r="Y257" s="19">
        <v>485</v>
      </c>
      <c r="Z257" s="19">
        <v>1641</v>
      </c>
      <c r="AA257" s="19" t="s">
        <v>1571</v>
      </c>
      <c r="AB257" s="19" t="s">
        <v>1515</v>
      </c>
      <c r="AC257" s="19" t="s">
        <v>127</v>
      </c>
      <c r="AD257" s="19" t="s">
        <v>128</v>
      </c>
      <c r="AE257" s="19" t="s">
        <v>127</v>
      </c>
      <c r="AF257" s="19" t="s">
        <v>128</v>
      </c>
      <c r="AG257" s="19" t="s">
        <v>127</v>
      </c>
      <c r="AH257" s="19" t="s">
        <v>128</v>
      </c>
      <c r="AI257" s="19"/>
    </row>
    <row r="258" s="3" customFormat="1" ht="73" customHeight="1" spans="1:35">
      <c r="A258" s="32">
        <v>17</v>
      </c>
      <c r="B258" s="19" t="s">
        <v>114</v>
      </c>
      <c r="C258" s="20" t="s">
        <v>115</v>
      </c>
      <c r="D258" s="19" t="s">
        <v>1509</v>
      </c>
      <c r="E258" s="19" t="s">
        <v>85</v>
      </c>
      <c r="F258" s="20" t="s">
        <v>101</v>
      </c>
      <c r="G258" s="20"/>
      <c r="H258" s="19" t="s">
        <v>1572</v>
      </c>
      <c r="I258" s="20" t="s">
        <v>360</v>
      </c>
      <c r="J258" s="20" t="s">
        <v>1573</v>
      </c>
      <c r="K258" s="24" t="s">
        <v>1446</v>
      </c>
      <c r="L258" s="24" t="s">
        <v>829</v>
      </c>
      <c r="M258" s="19" t="s">
        <v>127</v>
      </c>
      <c r="N258" s="19" t="s">
        <v>1512</v>
      </c>
      <c r="O258" s="19" t="s">
        <v>123</v>
      </c>
      <c r="P258" s="19">
        <v>1.754</v>
      </c>
      <c r="Q258" s="19" t="s">
        <v>1574</v>
      </c>
      <c r="R258" s="19">
        <v>90.58</v>
      </c>
      <c r="S258" s="19">
        <v>29.19</v>
      </c>
      <c r="T258" s="19">
        <v>61.39</v>
      </c>
      <c r="U258" s="19">
        <v>1</v>
      </c>
      <c r="V258" s="19">
        <v>240</v>
      </c>
      <c r="W258" s="19">
        <v>642</v>
      </c>
      <c r="X258" s="19">
        <v>1</v>
      </c>
      <c r="Y258" s="19">
        <v>144</v>
      </c>
      <c r="Z258" s="19">
        <v>393</v>
      </c>
      <c r="AA258" s="19" t="s">
        <v>1575</v>
      </c>
      <c r="AB258" s="19" t="s">
        <v>1515</v>
      </c>
      <c r="AC258" s="19" t="s">
        <v>127</v>
      </c>
      <c r="AD258" s="19" t="s">
        <v>128</v>
      </c>
      <c r="AE258" s="19" t="s">
        <v>127</v>
      </c>
      <c r="AF258" s="19" t="s">
        <v>128</v>
      </c>
      <c r="AG258" s="19" t="s">
        <v>127</v>
      </c>
      <c r="AH258" s="19" t="s">
        <v>128</v>
      </c>
      <c r="AI258" s="19"/>
    </row>
    <row r="259" s="3" customFormat="1" ht="73" customHeight="1" spans="1:35">
      <c r="A259" s="32">
        <v>18</v>
      </c>
      <c r="B259" s="19" t="s">
        <v>114</v>
      </c>
      <c r="C259" s="20" t="s">
        <v>115</v>
      </c>
      <c r="D259" s="19" t="s">
        <v>1509</v>
      </c>
      <c r="E259" s="19" t="s">
        <v>85</v>
      </c>
      <c r="F259" s="20" t="s">
        <v>1576</v>
      </c>
      <c r="G259" s="20"/>
      <c r="H259" s="19" t="s">
        <v>1577</v>
      </c>
      <c r="I259" s="20" t="s">
        <v>360</v>
      </c>
      <c r="J259" s="20" t="s">
        <v>1578</v>
      </c>
      <c r="K259" s="24" t="s">
        <v>1446</v>
      </c>
      <c r="L259" s="24" t="s">
        <v>829</v>
      </c>
      <c r="M259" s="19" t="s">
        <v>127</v>
      </c>
      <c r="N259" s="19" t="s">
        <v>1512</v>
      </c>
      <c r="O259" s="19" t="s">
        <v>123</v>
      </c>
      <c r="P259" s="19">
        <v>1</v>
      </c>
      <c r="Q259" s="19" t="s">
        <v>1579</v>
      </c>
      <c r="R259" s="19">
        <v>54.28</v>
      </c>
      <c r="S259" s="19">
        <v>19.28</v>
      </c>
      <c r="T259" s="19">
        <v>35</v>
      </c>
      <c r="U259" s="19">
        <v>1</v>
      </c>
      <c r="V259" s="19">
        <v>1445</v>
      </c>
      <c r="W259" s="19">
        <v>5120</v>
      </c>
      <c r="X259" s="19">
        <v>1</v>
      </c>
      <c r="Y259" s="19">
        <v>949</v>
      </c>
      <c r="Z259" s="19">
        <v>3377</v>
      </c>
      <c r="AA259" s="19" t="s">
        <v>1580</v>
      </c>
      <c r="AB259" s="19" t="s">
        <v>1515</v>
      </c>
      <c r="AC259" s="19" t="s">
        <v>127</v>
      </c>
      <c r="AD259" s="19" t="s">
        <v>128</v>
      </c>
      <c r="AE259" s="19" t="s">
        <v>127</v>
      </c>
      <c r="AF259" s="19" t="s">
        <v>128</v>
      </c>
      <c r="AG259" s="19" t="s">
        <v>127</v>
      </c>
      <c r="AH259" s="19" t="s">
        <v>128</v>
      </c>
      <c r="AI259" s="19"/>
    </row>
    <row r="260" s="3" customFormat="1" ht="73" customHeight="1" spans="1:35">
      <c r="A260" s="32">
        <v>19</v>
      </c>
      <c r="B260" s="19" t="s">
        <v>114</v>
      </c>
      <c r="C260" s="20" t="s">
        <v>115</v>
      </c>
      <c r="D260" s="19" t="s">
        <v>1509</v>
      </c>
      <c r="E260" s="19" t="s">
        <v>255</v>
      </c>
      <c r="F260" s="20" t="s">
        <v>266</v>
      </c>
      <c r="G260" s="20"/>
      <c r="H260" s="19" t="s">
        <v>1581</v>
      </c>
      <c r="I260" s="20" t="s">
        <v>360</v>
      </c>
      <c r="J260" s="20" t="s">
        <v>1582</v>
      </c>
      <c r="K260" s="24" t="s">
        <v>1446</v>
      </c>
      <c r="L260" s="24" t="s">
        <v>829</v>
      </c>
      <c r="M260" s="19" t="s">
        <v>127</v>
      </c>
      <c r="N260" s="19" t="s">
        <v>1512</v>
      </c>
      <c r="O260" s="19" t="s">
        <v>123</v>
      </c>
      <c r="P260" s="19">
        <v>1.497</v>
      </c>
      <c r="Q260" s="19" t="s">
        <v>1583</v>
      </c>
      <c r="R260" s="19">
        <v>151.02</v>
      </c>
      <c r="S260" s="19">
        <v>98.62</v>
      </c>
      <c r="T260" s="19">
        <v>52.4</v>
      </c>
      <c r="U260" s="19">
        <v>1</v>
      </c>
      <c r="V260" s="19">
        <v>251</v>
      </c>
      <c r="W260" s="19">
        <v>672</v>
      </c>
      <c r="X260" s="19">
        <v>1</v>
      </c>
      <c r="Y260" s="19">
        <v>155</v>
      </c>
      <c r="Z260" s="19">
        <v>433</v>
      </c>
      <c r="AA260" s="19" t="s">
        <v>1584</v>
      </c>
      <c r="AB260" s="19" t="s">
        <v>1515</v>
      </c>
      <c r="AC260" s="19" t="s">
        <v>127</v>
      </c>
      <c r="AD260" s="19" t="s">
        <v>128</v>
      </c>
      <c r="AE260" s="19" t="s">
        <v>127</v>
      </c>
      <c r="AF260" s="19" t="s">
        <v>128</v>
      </c>
      <c r="AG260" s="19" t="s">
        <v>127</v>
      </c>
      <c r="AH260" s="19" t="s">
        <v>128</v>
      </c>
      <c r="AI260" s="19"/>
    </row>
    <row r="261" s="3" customFormat="1" ht="73" customHeight="1" spans="1:35">
      <c r="A261" s="32">
        <v>20</v>
      </c>
      <c r="B261" s="19" t="s">
        <v>114</v>
      </c>
      <c r="C261" s="20" t="s">
        <v>115</v>
      </c>
      <c r="D261" s="19" t="s">
        <v>1509</v>
      </c>
      <c r="E261" s="19" t="s">
        <v>861</v>
      </c>
      <c r="F261" s="20" t="s">
        <v>874</v>
      </c>
      <c r="G261" s="20"/>
      <c r="H261" s="19" t="s">
        <v>1585</v>
      </c>
      <c r="I261" s="20" t="s">
        <v>360</v>
      </c>
      <c r="J261" s="20" t="s">
        <v>1586</v>
      </c>
      <c r="K261" s="24" t="s">
        <v>1446</v>
      </c>
      <c r="L261" s="24" t="s">
        <v>829</v>
      </c>
      <c r="M261" s="19" t="s">
        <v>127</v>
      </c>
      <c r="N261" s="19" t="s">
        <v>1512</v>
      </c>
      <c r="O261" s="19" t="s">
        <v>123</v>
      </c>
      <c r="P261" s="19">
        <v>1.187</v>
      </c>
      <c r="Q261" s="19" t="s">
        <v>1587</v>
      </c>
      <c r="R261" s="19">
        <v>139</v>
      </c>
      <c r="S261" s="19">
        <v>97.45</v>
      </c>
      <c r="T261" s="19">
        <v>41.55</v>
      </c>
      <c r="U261" s="19">
        <v>1</v>
      </c>
      <c r="V261" s="19">
        <v>581</v>
      </c>
      <c r="W261" s="19">
        <v>1609.5</v>
      </c>
      <c r="X261" s="19">
        <v>1</v>
      </c>
      <c r="Y261" s="19">
        <v>355</v>
      </c>
      <c r="Z261" s="19">
        <v>981</v>
      </c>
      <c r="AA261" s="19" t="s">
        <v>1588</v>
      </c>
      <c r="AB261" s="19" t="s">
        <v>1515</v>
      </c>
      <c r="AC261" s="19" t="s">
        <v>127</v>
      </c>
      <c r="AD261" s="19" t="s">
        <v>128</v>
      </c>
      <c r="AE261" s="19" t="s">
        <v>127</v>
      </c>
      <c r="AF261" s="19" t="s">
        <v>128</v>
      </c>
      <c r="AG261" s="19" t="s">
        <v>127</v>
      </c>
      <c r="AH261" s="19" t="s">
        <v>128</v>
      </c>
      <c r="AI261" s="19"/>
    </row>
    <row r="262" s="3" customFormat="1" ht="73" customHeight="1" spans="1:35">
      <c r="A262" s="32">
        <v>21</v>
      </c>
      <c r="B262" s="19" t="s">
        <v>114</v>
      </c>
      <c r="C262" s="20" t="s">
        <v>115</v>
      </c>
      <c r="D262" s="19" t="s">
        <v>1509</v>
      </c>
      <c r="E262" s="19" t="s">
        <v>560</v>
      </c>
      <c r="F262" s="20" t="s">
        <v>583</v>
      </c>
      <c r="G262" s="20"/>
      <c r="H262" s="19" t="s">
        <v>1589</v>
      </c>
      <c r="I262" s="20" t="s">
        <v>360</v>
      </c>
      <c r="J262" s="20" t="s">
        <v>1590</v>
      </c>
      <c r="K262" s="24" t="s">
        <v>1446</v>
      </c>
      <c r="L262" s="24" t="s">
        <v>829</v>
      </c>
      <c r="M262" s="19" t="s">
        <v>127</v>
      </c>
      <c r="N262" s="19" t="s">
        <v>1512</v>
      </c>
      <c r="O262" s="19" t="s">
        <v>123</v>
      </c>
      <c r="P262" s="19">
        <v>2.75</v>
      </c>
      <c r="Q262" s="19" t="s">
        <v>1591</v>
      </c>
      <c r="R262" s="19">
        <v>231.98</v>
      </c>
      <c r="S262" s="19">
        <v>135.73</v>
      </c>
      <c r="T262" s="19">
        <v>96.25</v>
      </c>
      <c r="U262" s="19">
        <v>1</v>
      </c>
      <c r="V262" s="19">
        <v>411</v>
      </c>
      <c r="W262" s="19">
        <v>1120</v>
      </c>
      <c r="X262" s="19">
        <v>1</v>
      </c>
      <c r="Y262" s="19">
        <v>268</v>
      </c>
      <c r="Z262" s="19">
        <v>739</v>
      </c>
      <c r="AA262" s="19" t="s">
        <v>1592</v>
      </c>
      <c r="AB262" s="19" t="s">
        <v>1515</v>
      </c>
      <c r="AC262" s="19" t="s">
        <v>127</v>
      </c>
      <c r="AD262" s="19" t="s">
        <v>128</v>
      </c>
      <c r="AE262" s="19" t="s">
        <v>127</v>
      </c>
      <c r="AF262" s="19" t="s">
        <v>128</v>
      </c>
      <c r="AG262" s="19" t="s">
        <v>127</v>
      </c>
      <c r="AH262" s="19" t="s">
        <v>128</v>
      </c>
      <c r="AI262" s="19"/>
    </row>
    <row r="263" s="3" customFormat="1" ht="73" customHeight="1" spans="1:35">
      <c r="A263" s="32">
        <v>22</v>
      </c>
      <c r="B263" s="19" t="s">
        <v>114</v>
      </c>
      <c r="C263" s="20" t="s">
        <v>115</v>
      </c>
      <c r="D263" s="19" t="s">
        <v>1509</v>
      </c>
      <c r="E263" s="19" t="s">
        <v>560</v>
      </c>
      <c r="F263" s="20" t="s">
        <v>621</v>
      </c>
      <c r="G263" s="20"/>
      <c r="H263" s="19" t="s">
        <v>1593</v>
      </c>
      <c r="I263" s="20" t="s">
        <v>360</v>
      </c>
      <c r="J263" s="20" t="s">
        <v>1594</v>
      </c>
      <c r="K263" s="24" t="s">
        <v>1446</v>
      </c>
      <c r="L263" s="24" t="s">
        <v>829</v>
      </c>
      <c r="M263" s="19" t="s">
        <v>127</v>
      </c>
      <c r="N263" s="19" t="s">
        <v>1512</v>
      </c>
      <c r="O263" s="19" t="s">
        <v>123</v>
      </c>
      <c r="P263" s="19">
        <v>1.2</v>
      </c>
      <c r="Q263" s="19" t="s">
        <v>1595</v>
      </c>
      <c r="R263" s="19">
        <v>154.99</v>
      </c>
      <c r="S263" s="19">
        <v>112.99</v>
      </c>
      <c r="T263" s="19">
        <v>42</v>
      </c>
      <c r="U263" s="19">
        <v>1</v>
      </c>
      <c r="V263" s="19">
        <v>512</v>
      </c>
      <c r="W263" s="19">
        <v>1446</v>
      </c>
      <c r="X263" s="19">
        <v>1</v>
      </c>
      <c r="Y263" s="19">
        <v>335</v>
      </c>
      <c r="Z263" s="19">
        <v>961</v>
      </c>
      <c r="AA263" s="19" t="s">
        <v>1596</v>
      </c>
      <c r="AB263" s="19" t="s">
        <v>1515</v>
      </c>
      <c r="AC263" s="19" t="s">
        <v>127</v>
      </c>
      <c r="AD263" s="19" t="s">
        <v>128</v>
      </c>
      <c r="AE263" s="19" t="s">
        <v>127</v>
      </c>
      <c r="AF263" s="19" t="s">
        <v>128</v>
      </c>
      <c r="AG263" s="19" t="s">
        <v>127</v>
      </c>
      <c r="AH263" s="19" t="s">
        <v>128</v>
      </c>
      <c r="AI263" s="19"/>
    </row>
    <row r="264" s="3" customFormat="1" ht="73" customHeight="1" spans="1:35">
      <c r="A264" s="32">
        <v>23</v>
      </c>
      <c r="B264" s="19" t="s">
        <v>114</v>
      </c>
      <c r="C264" s="20" t="s">
        <v>115</v>
      </c>
      <c r="D264" s="19" t="s">
        <v>1509</v>
      </c>
      <c r="E264" s="19" t="s">
        <v>560</v>
      </c>
      <c r="F264" s="20" t="s">
        <v>621</v>
      </c>
      <c r="G264" s="20"/>
      <c r="H264" s="19" t="s">
        <v>1597</v>
      </c>
      <c r="I264" s="20" t="s">
        <v>360</v>
      </c>
      <c r="J264" s="20" t="s">
        <v>1598</v>
      </c>
      <c r="K264" s="24" t="s">
        <v>1446</v>
      </c>
      <c r="L264" s="24" t="s">
        <v>829</v>
      </c>
      <c r="M264" s="19" t="s">
        <v>127</v>
      </c>
      <c r="N264" s="19" t="s">
        <v>1512</v>
      </c>
      <c r="O264" s="19" t="s">
        <v>123</v>
      </c>
      <c r="P264" s="19">
        <v>0.41</v>
      </c>
      <c r="Q264" s="19" t="s">
        <v>1599</v>
      </c>
      <c r="R264" s="19">
        <v>41.98</v>
      </c>
      <c r="S264" s="19">
        <v>27.63</v>
      </c>
      <c r="T264" s="19">
        <v>14.35</v>
      </c>
      <c r="U264" s="19">
        <v>1</v>
      </c>
      <c r="V264" s="19">
        <v>512</v>
      </c>
      <c r="W264" s="19">
        <v>1446</v>
      </c>
      <c r="X264" s="19">
        <v>1</v>
      </c>
      <c r="Y264" s="19">
        <v>335</v>
      </c>
      <c r="Z264" s="19">
        <v>961</v>
      </c>
      <c r="AA264" s="19" t="s">
        <v>1596</v>
      </c>
      <c r="AB264" s="19" t="s">
        <v>1515</v>
      </c>
      <c r="AC264" s="19" t="s">
        <v>127</v>
      </c>
      <c r="AD264" s="19" t="s">
        <v>128</v>
      </c>
      <c r="AE264" s="19" t="s">
        <v>127</v>
      </c>
      <c r="AF264" s="19" t="s">
        <v>128</v>
      </c>
      <c r="AG264" s="19" t="s">
        <v>127</v>
      </c>
      <c r="AH264" s="19" t="s">
        <v>128</v>
      </c>
      <c r="AI264" s="19"/>
    </row>
    <row r="265" s="3" customFormat="1" ht="73" customHeight="1" spans="1:35">
      <c r="A265" s="32">
        <v>24</v>
      </c>
      <c r="B265" s="19" t="s">
        <v>114</v>
      </c>
      <c r="C265" s="20" t="s">
        <v>115</v>
      </c>
      <c r="D265" s="19" t="s">
        <v>1509</v>
      </c>
      <c r="E265" s="19" t="s">
        <v>560</v>
      </c>
      <c r="F265" s="20" t="s">
        <v>606</v>
      </c>
      <c r="G265" s="20"/>
      <c r="H265" s="19" t="s">
        <v>1600</v>
      </c>
      <c r="I265" s="20" t="s">
        <v>360</v>
      </c>
      <c r="J265" s="20" t="s">
        <v>1528</v>
      </c>
      <c r="K265" s="24" t="s">
        <v>1446</v>
      </c>
      <c r="L265" s="24" t="s">
        <v>829</v>
      </c>
      <c r="M265" s="19" t="s">
        <v>127</v>
      </c>
      <c r="N265" s="19" t="s">
        <v>1512</v>
      </c>
      <c r="O265" s="19" t="s">
        <v>123</v>
      </c>
      <c r="P265" s="19">
        <v>3.85</v>
      </c>
      <c r="Q265" s="19" t="s">
        <v>1601</v>
      </c>
      <c r="R265" s="19">
        <v>230.15</v>
      </c>
      <c r="S265" s="19">
        <v>95.4</v>
      </c>
      <c r="T265" s="19">
        <v>134.75</v>
      </c>
      <c r="U265" s="19">
        <v>1</v>
      </c>
      <c r="V265" s="19">
        <v>576</v>
      </c>
      <c r="W265" s="19">
        <v>1501.5</v>
      </c>
      <c r="X265" s="19">
        <v>1</v>
      </c>
      <c r="Y265" s="19">
        <v>358</v>
      </c>
      <c r="Z265" s="19">
        <v>966</v>
      </c>
      <c r="AA265" s="19" t="s">
        <v>1602</v>
      </c>
      <c r="AB265" s="19" t="s">
        <v>1515</v>
      </c>
      <c r="AC265" s="19" t="s">
        <v>127</v>
      </c>
      <c r="AD265" s="19" t="s">
        <v>128</v>
      </c>
      <c r="AE265" s="19" t="s">
        <v>127</v>
      </c>
      <c r="AF265" s="19" t="s">
        <v>128</v>
      </c>
      <c r="AG265" s="19" t="s">
        <v>127</v>
      </c>
      <c r="AH265" s="19" t="s">
        <v>128</v>
      </c>
      <c r="AI265" s="19"/>
    </row>
    <row r="266" s="3" customFormat="1" ht="73" customHeight="1" spans="1:35">
      <c r="A266" s="32">
        <v>25</v>
      </c>
      <c r="B266" s="19" t="s">
        <v>114</v>
      </c>
      <c r="C266" s="20" t="s">
        <v>115</v>
      </c>
      <c r="D266" s="19" t="s">
        <v>1509</v>
      </c>
      <c r="E266" s="19" t="s">
        <v>1603</v>
      </c>
      <c r="F266" s="20" t="s">
        <v>1132</v>
      </c>
      <c r="G266" s="20"/>
      <c r="H266" s="19" t="s">
        <v>1604</v>
      </c>
      <c r="I266" s="20" t="s">
        <v>360</v>
      </c>
      <c r="J266" s="20" t="s">
        <v>1132</v>
      </c>
      <c r="K266" s="24" t="s">
        <v>1446</v>
      </c>
      <c r="L266" s="24" t="s">
        <v>829</v>
      </c>
      <c r="M266" s="19" t="s">
        <v>127</v>
      </c>
      <c r="N266" s="19" t="s">
        <v>1512</v>
      </c>
      <c r="O266" s="19" t="s">
        <v>123</v>
      </c>
      <c r="P266" s="19">
        <v>3.06</v>
      </c>
      <c r="Q266" s="19" t="s">
        <v>1605</v>
      </c>
      <c r="R266" s="19">
        <v>510.91</v>
      </c>
      <c r="S266" s="19">
        <v>403.81</v>
      </c>
      <c r="T266" s="19">
        <v>107.1</v>
      </c>
      <c r="U266" s="19">
        <v>1</v>
      </c>
      <c r="V266" s="19">
        <v>288</v>
      </c>
      <c r="W266" s="19">
        <v>836</v>
      </c>
      <c r="X266" s="19">
        <v>1</v>
      </c>
      <c r="Y266" s="19">
        <v>188</v>
      </c>
      <c r="Z266" s="19">
        <v>547</v>
      </c>
      <c r="AA266" s="19" t="s">
        <v>1606</v>
      </c>
      <c r="AB266" s="19" t="s">
        <v>1515</v>
      </c>
      <c r="AC266" s="19" t="s">
        <v>127</v>
      </c>
      <c r="AD266" s="19" t="s">
        <v>128</v>
      </c>
      <c r="AE266" s="19" t="s">
        <v>127</v>
      </c>
      <c r="AF266" s="19" t="s">
        <v>128</v>
      </c>
      <c r="AG266" s="19" t="s">
        <v>127</v>
      </c>
      <c r="AH266" s="19" t="s">
        <v>128</v>
      </c>
      <c r="AI266" s="19"/>
    </row>
    <row r="267" s="4" customFormat="1" ht="32" customHeight="1" spans="1:35">
      <c r="A267" s="19" t="s">
        <v>254</v>
      </c>
      <c r="B267" s="19">
        <v>25</v>
      </c>
      <c r="C267" s="19"/>
      <c r="D267" s="19"/>
      <c r="E267" s="19"/>
      <c r="F267" s="19"/>
      <c r="G267" s="19"/>
      <c r="H267" s="19"/>
      <c r="I267" s="19"/>
      <c r="J267" s="19"/>
      <c r="K267" s="19"/>
      <c r="L267" s="19"/>
      <c r="M267" s="19"/>
      <c r="N267" s="19"/>
      <c r="O267" s="19"/>
      <c r="P267" s="19"/>
      <c r="Q267" s="19"/>
      <c r="R267" s="19">
        <f t="shared" ref="R267:Z267" si="5">SUM(R242:R266)</f>
        <v>4376.52</v>
      </c>
      <c r="S267" s="19">
        <f t="shared" si="5"/>
        <v>2838.95</v>
      </c>
      <c r="T267" s="19">
        <f t="shared" si="5"/>
        <v>1537.57</v>
      </c>
      <c r="U267" s="19">
        <f t="shared" si="5"/>
        <v>25</v>
      </c>
      <c r="V267" s="19">
        <f t="shared" si="5"/>
        <v>13522</v>
      </c>
      <c r="W267" s="19">
        <f t="shared" si="5"/>
        <v>39953</v>
      </c>
      <c r="X267" s="19">
        <f t="shared" si="5"/>
        <v>25</v>
      </c>
      <c r="Y267" s="19">
        <f t="shared" si="5"/>
        <v>8635</v>
      </c>
      <c r="Z267" s="19">
        <f t="shared" si="5"/>
        <v>25774</v>
      </c>
      <c r="AA267" s="19"/>
      <c r="AB267" s="19"/>
      <c r="AC267" s="19"/>
      <c r="AD267" s="19"/>
      <c r="AE267" s="19"/>
      <c r="AF267" s="19"/>
      <c r="AG267" s="19"/>
      <c r="AH267" s="19"/>
      <c r="AI267" s="19"/>
    </row>
    <row r="268" s="4" customFormat="1" ht="67" customHeight="1" spans="1:35">
      <c r="A268" s="19">
        <v>1</v>
      </c>
      <c r="B268" s="19" t="s">
        <v>114</v>
      </c>
      <c r="C268" s="19" t="s">
        <v>115</v>
      </c>
      <c r="D268" s="19" t="s">
        <v>116</v>
      </c>
      <c r="E268" s="19" t="s">
        <v>85</v>
      </c>
      <c r="F268" s="19" t="s">
        <v>154</v>
      </c>
      <c r="G268" s="19"/>
      <c r="H268" s="20" t="s">
        <v>1607</v>
      </c>
      <c r="I268" s="19" t="s">
        <v>1608</v>
      </c>
      <c r="J268" s="19" t="s">
        <v>1609</v>
      </c>
      <c r="K268" s="19" t="s">
        <v>245</v>
      </c>
      <c r="L268" s="19" t="s">
        <v>538</v>
      </c>
      <c r="M268" s="19" t="s">
        <v>1610</v>
      </c>
      <c r="N268" s="19" t="s">
        <v>1611</v>
      </c>
      <c r="O268" s="19" t="s">
        <v>1612</v>
      </c>
      <c r="P268" s="19">
        <v>3.963</v>
      </c>
      <c r="Q268" s="19" t="s">
        <v>1613</v>
      </c>
      <c r="R268" s="19">
        <v>367</v>
      </c>
      <c r="S268" s="19">
        <v>367</v>
      </c>
      <c r="T268" s="19">
        <v>0</v>
      </c>
      <c r="U268" s="19">
        <v>1</v>
      </c>
      <c r="V268" s="19">
        <v>224</v>
      </c>
      <c r="W268" s="19">
        <v>630</v>
      </c>
      <c r="X268" s="19">
        <v>1</v>
      </c>
      <c r="Y268" s="19">
        <v>51</v>
      </c>
      <c r="Z268" s="19">
        <v>103</v>
      </c>
      <c r="AA268" s="19" t="s">
        <v>1614</v>
      </c>
      <c r="AB268" s="19" t="s">
        <v>1615</v>
      </c>
      <c r="AC268" s="20" t="s">
        <v>127</v>
      </c>
      <c r="AD268" s="20" t="s">
        <v>128</v>
      </c>
      <c r="AE268" s="20" t="s">
        <v>1610</v>
      </c>
      <c r="AF268" s="20" t="s">
        <v>1616</v>
      </c>
      <c r="AG268" s="20" t="s">
        <v>1617</v>
      </c>
      <c r="AH268" s="20" t="s">
        <v>1618</v>
      </c>
      <c r="AI268" s="19"/>
    </row>
    <row r="269" s="4" customFormat="1" ht="67" customHeight="1" spans="1:35">
      <c r="A269" s="19">
        <v>2</v>
      </c>
      <c r="B269" s="19" t="s">
        <v>114</v>
      </c>
      <c r="C269" s="19" t="s">
        <v>115</v>
      </c>
      <c r="D269" s="19" t="s">
        <v>116</v>
      </c>
      <c r="E269" s="19" t="s">
        <v>255</v>
      </c>
      <c r="F269" s="19" t="s">
        <v>301</v>
      </c>
      <c r="G269" s="19"/>
      <c r="H269" s="20" t="s">
        <v>1619</v>
      </c>
      <c r="I269" s="19" t="s">
        <v>360</v>
      </c>
      <c r="J269" s="19" t="s">
        <v>301</v>
      </c>
      <c r="K269" s="19" t="s">
        <v>1620</v>
      </c>
      <c r="L269" s="19" t="s">
        <v>386</v>
      </c>
      <c r="M269" s="19" t="s">
        <v>1610</v>
      </c>
      <c r="N269" s="19" t="s">
        <v>1621</v>
      </c>
      <c r="O269" s="19" t="s">
        <v>1612</v>
      </c>
      <c r="P269" s="19">
        <v>4.347</v>
      </c>
      <c r="Q269" s="19" t="s">
        <v>1622</v>
      </c>
      <c r="R269" s="19">
        <v>31.5831</v>
      </c>
      <c r="S269" s="19">
        <v>31.5831</v>
      </c>
      <c r="T269" s="19"/>
      <c r="U269" s="19">
        <v>1</v>
      </c>
      <c r="V269" s="19">
        <v>186</v>
      </c>
      <c r="W269" s="19">
        <v>541</v>
      </c>
      <c r="X269" s="19">
        <v>1</v>
      </c>
      <c r="Y269" s="19">
        <v>70</v>
      </c>
      <c r="Z269" s="19">
        <v>228</v>
      </c>
      <c r="AA269" s="19" t="s">
        <v>1623</v>
      </c>
      <c r="AB269" s="19" t="s">
        <v>1615</v>
      </c>
      <c r="AC269" s="20" t="s">
        <v>127</v>
      </c>
      <c r="AD269" s="20" t="s">
        <v>128</v>
      </c>
      <c r="AE269" s="20" t="s">
        <v>1610</v>
      </c>
      <c r="AF269" s="20" t="s">
        <v>1624</v>
      </c>
      <c r="AG269" s="20" t="s">
        <v>1617</v>
      </c>
      <c r="AH269" s="20" t="s">
        <v>1618</v>
      </c>
      <c r="AI269" s="20"/>
    </row>
    <row r="270" s="4" customFormat="1" ht="32" customHeight="1" spans="1:35">
      <c r="A270" s="19" t="s">
        <v>254</v>
      </c>
      <c r="B270" s="19">
        <v>2</v>
      </c>
      <c r="C270" s="19"/>
      <c r="D270" s="19"/>
      <c r="E270" s="19"/>
      <c r="F270" s="19"/>
      <c r="G270" s="19"/>
      <c r="H270" s="19"/>
      <c r="I270" s="19"/>
      <c r="J270" s="19"/>
      <c r="K270" s="19"/>
      <c r="L270" s="19"/>
      <c r="M270" s="19"/>
      <c r="N270" s="19"/>
      <c r="O270" s="19"/>
      <c r="P270" s="19"/>
      <c r="Q270" s="19"/>
      <c r="R270" s="19">
        <f t="shared" ref="R270:Z270" si="6">SUM(R268:R269)</f>
        <v>398.5831</v>
      </c>
      <c r="S270" s="19">
        <f t="shared" si="6"/>
        <v>398.5831</v>
      </c>
      <c r="T270" s="19">
        <f t="shared" si="6"/>
        <v>0</v>
      </c>
      <c r="U270" s="19">
        <f t="shared" si="6"/>
        <v>2</v>
      </c>
      <c r="V270" s="19">
        <f t="shared" si="6"/>
        <v>410</v>
      </c>
      <c r="W270" s="19">
        <f t="shared" si="6"/>
        <v>1171</v>
      </c>
      <c r="X270" s="19">
        <f t="shared" si="6"/>
        <v>2</v>
      </c>
      <c r="Y270" s="19">
        <f t="shared" si="6"/>
        <v>121</v>
      </c>
      <c r="Z270" s="19">
        <f t="shared" si="6"/>
        <v>331</v>
      </c>
      <c r="AA270" s="19"/>
      <c r="AB270" s="19"/>
      <c r="AC270" s="19"/>
      <c r="AD270" s="19"/>
      <c r="AE270" s="19"/>
      <c r="AF270" s="19"/>
      <c r="AG270" s="19"/>
      <c r="AH270" s="19"/>
      <c r="AI270" s="19"/>
    </row>
    <row r="271" s="4" customFormat="1" ht="83" customHeight="1" spans="1:35">
      <c r="A271" s="19">
        <v>1</v>
      </c>
      <c r="B271" s="19" t="s">
        <v>82</v>
      </c>
      <c r="C271" s="19" t="s">
        <v>83</v>
      </c>
      <c r="D271" s="19" t="s">
        <v>873</v>
      </c>
      <c r="E271" s="19" t="s">
        <v>435</v>
      </c>
      <c r="F271" s="19" t="s">
        <v>436</v>
      </c>
      <c r="G271" s="20"/>
      <c r="H271" s="19" t="s">
        <v>1625</v>
      </c>
      <c r="I271" s="19" t="s">
        <v>360</v>
      </c>
      <c r="J271" s="19" t="s">
        <v>514</v>
      </c>
      <c r="K271" s="19">
        <v>2025.6</v>
      </c>
      <c r="L271" s="19">
        <v>2025.12</v>
      </c>
      <c r="M271" s="19" t="s">
        <v>1626</v>
      </c>
      <c r="N271" s="19" t="s">
        <v>1627</v>
      </c>
      <c r="O271" s="19" t="s">
        <v>880</v>
      </c>
      <c r="P271" s="19">
        <v>7</v>
      </c>
      <c r="Q271" s="19" t="s">
        <v>1628</v>
      </c>
      <c r="R271" s="19">
        <v>505.792305</v>
      </c>
      <c r="S271" s="19">
        <v>505.792305</v>
      </c>
      <c r="T271" s="19"/>
      <c r="U271" s="19">
        <v>1</v>
      </c>
      <c r="V271" s="19">
        <v>235</v>
      </c>
      <c r="W271" s="19">
        <v>600</v>
      </c>
      <c r="X271" s="19">
        <v>1</v>
      </c>
      <c r="Y271" s="19">
        <v>65</v>
      </c>
      <c r="Z271" s="19">
        <v>168</v>
      </c>
      <c r="AA271" s="19" t="s">
        <v>1629</v>
      </c>
      <c r="AB271" s="19" t="s">
        <v>883</v>
      </c>
      <c r="AC271" s="19" t="s">
        <v>884</v>
      </c>
      <c r="AD271" s="19" t="s">
        <v>885</v>
      </c>
      <c r="AE271" s="19" t="s">
        <v>884</v>
      </c>
      <c r="AF271" s="19" t="s">
        <v>885</v>
      </c>
      <c r="AG271" s="19" t="s">
        <v>1630</v>
      </c>
      <c r="AH271" s="19" t="s">
        <v>885</v>
      </c>
      <c r="AI271" s="20"/>
    </row>
    <row r="272" s="4" customFormat="1" ht="31" customHeight="1" spans="1:35">
      <c r="A272" s="19" t="s">
        <v>254</v>
      </c>
      <c r="B272" s="19">
        <v>1</v>
      </c>
      <c r="C272" s="19"/>
      <c r="D272" s="19"/>
      <c r="E272" s="19"/>
      <c r="F272" s="19"/>
      <c r="G272" s="19"/>
      <c r="H272" s="19"/>
      <c r="I272" s="19"/>
      <c r="J272" s="19"/>
      <c r="K272" s="19"/>
      <c r="L272" s="19"/>
      <c r="M272" s="19"/>
      <c r="N272" s="19"/>
      <c r="O272" s="19"/>
      <c r="P272" s="19"/>
      <c r="Q272" s="19"/>
      <c r="R272" s="19">
        <f t="shared" ref="R272:Z272" si="7">SUM(R271:R271)</f>
        <v>505.792305</v>
      </c>
      <c r="S272" s="19">
        <f t="shared" si="7"/>
        <v>505.792305</v>
      </c>
      <c r="T272" s="19">
        <f t="shared" si="7"/>
        <v>0</v>
      </c>
      <c r="U272" s="19">
        <f t="shared" si="7"/>
        <v>1</v>
      </c>
      <c r="V272" s="19">
        <f t="shared" si="7"/>
        <v>235</v>
      </c>
      <c r="W272" s="19">
        <f t="shared" si="7"/>
        <v>600</v>
      </c>
      <c r="X272" s="19">
        <f t="shared" si="7"/>
        <v>1</v>
      </c>
      <c r="Y272" s="19">
        <f t="shared" si="7"/>
        <v>65</v>
      </c>
      <c r="Z272" s="19">
        <f t="shared" si="7"/>
        <v>168</v>
      </c>
      <c r="AA272" s="19"/>
      <c r="AB272" s="19"/>
      <c r="AC272" s="19"/>
      <c r="AD272" s="19"/>
      <c r="AE272" s="19"/>
      <c r="AF272" s="19"/>
      <c r="AG272" s="19"/>
      <c r="AH272" s="19"/>
      <c r="AI272" s="19"/>
    </row>
    <row r="273" s="4" customFormat="1" ht="132" customHeight="1" spans="1:35">
      <c r="A273" s="19">
        <v>1</v>
      </c>
      <c r="B273" s="19" t="s">
        <v>82</v>
      </c>
      <c r="C273" s="19" t="s">
        <v>83</v>
      </c>
      <c r="D273" s="19" t="s">
        <v>84</v>
      </c>
      <c r="E273" s="19" t="s">
        <v>1434</v>
      </c>
      <c r="F273" s="19" t="s">
        <v>1407</v>
      </c>
      <c r="G273" s="19"/>
      <c r="H273" s="19" t="s">
        <v>1631</v>
      </c>
      <c r="I273" s="19" t="s">
        <v>89</v>
      </c>
      <c r="J273" s="34" t="s">
        <v>428</v>
      </c>
      <c r="K273" s="34" t="s">
        <v>105</v>
      </c>
      <c r="L273" s="19" t="s">
        <v>625</v>
      </c>
      <c r="M273" s="19" t="s">
        <v>1632</v>
      </c>
      <c r="N273" s="19" t="s">
        <v>1633</v>
      </c>
      <c r="O273" s="20" t="s">
        <v>108</v>
      </c>
      <c r="P273" s="20">
        <v>10000</v>
      </c>
      <c r="Q273" s="19" t="s">
        <v>1634</v>
      </c>
      <c r="R273" s="19">
        <v>800</v>
      </c>
      <c r="S273" s="19">
        <v>800</v>
      </c>
      <c r="T273" s="19"/>
      <c r="U273" s="19">
        <v>68</v>
      </c>
      <c r="V273" s="19">
        <v>2000</v>
      </c>
      <c r="W273" s="19">
        <v>6500</v>
      </c>
      <c r="X273" s="19">
        <v>53</v>
      </c>
      <c r="Y273" s="19">
        <v>1000</v>
      </c>
      <c r="Z273" s="20">
        <v>3200</v>
      </c>
      <c r="AA273" s="20" t="s">
        <v>1635</v>
      </c>
      <c r="AB273" s="20" t="s">
        <v>1636</v>
      </c>
      <c r="AC273" s="20" t="s">
        <v>98</v>
      </c>
      <c r="AD273" s="20" t="s">
        <v>99</v>
      </c>
      <c r="AE273" s="20" t="s">
        <v>1610</v>
      </c>
      <c r="AF273" s="19" t="s">
        <v>1616</v>
      </c>
      <c r="AG273" s="20" t="s">
        <v>1632</v>
      </c>
      <c r="AH273" s="20" t="s">
        <v>1637</v>
      </c>
      <c r="AI273" s="19"/>
    </row>
    <row r="274" s="4" customFormat="1" ht="26" customHeight="1" spans="1:35">
      <c r="A274" s="19" t="s">
        <v>254</v>
      </c>
      <c r="B274" s="19">
        <v>1</v>
      </c>
      <c r="C274" s="19"/>
      <c r="D274" s="19"/>
      <c r="E274" s="19"/>
      <c r="F274" s="19"/>
      <c r="G274" s="19"/>
      <c r="H274" s="19"/>
      <c r="I274" s="19"/>
      <c r="J274" s="19"/>
      <c r="K274" s="19"/>
      <c r="L274" s="19"/>
      <c r="M274" s="19"/>
      <c r="N274" s="19"/>
      <c r="O274" s="19"/>
      <c r="P274" s="19"/>
      <c r="Q274" s="19"/>
      <c r="R274" s="19">
        <f t="shared" ref="R274:Z274" si="8">SUM(R273:R273)</f>
        <v>800</v>
      </c>
      <c r="S274" s="19">
        <f t="shared" si="8"/>
        <v>800</v>
      </c>
      <c r="T274" s="19">
        <f t="shared" si="8"/>
        <v>0</v>
      </c>
      <c r="U274" s="19">
        <f t="shared" si="8"/>
        <v>68</v>
      </c>
      <c r="V274" s="19">
        <f t="shared" si="8"/>
        <v>2000</v>
      </c>
      <c r="W274" s="19">
        <f t="shared" si="8"/>
        <v>6500</v>
      </c>
      <c r="X274" s="19">
        <f t="shared" si="8"/>
        <v>53</v>
      </c>
      <c r="Y274" s="19">
        <f t="shared" si="8"/>
        <v>1000</v>
      </c>
      <c r="Z274" s="19">
        <f t="shared" si="8"/>
        <v>3200</v>
      </c>
      <c r="AA274" s="19"/>
      <c r="AB274" s="19"/>
      <c r="AC274" s="19"/>
      <c r="AD274" s="19"/>
      <c r="AE274" s="19"/>
      <c r="AF274" s="19"/>
      <c r="AG274" s="19"/>
      <c r="AH274" s="19"/>
      <c r="AI274" s="19"/>
    </row>
    <row r="275" s="4" customFormat="1" ht="26" customHeight="1" spans="1:35">
      <c r="A275" s="19" t="s">
        <v>1638</v>
      </c>
      <c r="B275" s="19">
        <f t="shared" ref="B275:T275" si="9">B28+B53+B78+B106+B131+B148+B170+B198+B227+B235+B237+B239+B241+B267+B270+B272+B274</f>
        <v>251</v>
      </c>
      <c r="C275" s="19">
        <f t="shared" si="9"/>
        <v>0</v>
      </c>
      <c r="D275" s="19">
        <f t="shared" si="9"/>
        <v>0</v>
      </c>
      <c r="E275" s="19">
        <f t="shared" si="9"/>
        <v>0</v>
      </c>
      <c r="F275" s="19">
        <f t="shared" si="9"/>
        <v>0</v>
      </c>
      <c r="G275" s="19">
        <f t="shared" si="9"/>
        <v>0</v>
      </c>
      <c r="H275" s="19">
        <f t="shared" si="9"/>
        <v>0</v>
      </c>
      <c r="I275" s="19">
        <f t="shared" si="9"/>
        <v>0</v>
      </c>
      <c r="J275" s="19">
        <f t="shared" si="9"/>
        <v>0</v>
      </c>
      <c r="K275" s="19">
        <f t="shared" si="9"/>
        <v>0</v>
      </c>
      <c r="L275" s="19">
        <f t="shared" si="9"/>
        <v>0</v>
      </c>
      <c r="M275" s="19">
        <f t="shared" si="9"/>
        <v>0</v>
      </c>
      <c r="N275" s="19">
        <f t="shared" si="9"/>
        <v>0</v>
      </c>
      <c r="O275" s="19">
        <f t="shared" si="9"/>
        <v>0</v>
      </c>
      <c r="P275" s="19">
        <f t="shared" si="9"/>
        <v>0</v>
      </c>
      <c r="Q275" s="19">
        <f t="shared" si="9"/>
        <v>0</v>
      </c>
      <c r="R275" s="35">
        <f t="shared" si="9"/>
        <v>32446.134065</v>
      </c>
      <c r="S275" s="35">
        <f t="shared" si="9"/>
        <v>29886.564065</v>
      </c>
      <c r="T275" s="19">
        <f t="shared" si="9"/>
        <v>2559.57</v>
      </c>
      <c r="U275" s="19">
        <v>68</v>
      </c>
      <c r="V275" s="19">
        <f t="shared" ref="V275:AI275" si="10">V28+V53+V78+V106+V131+V148+V170+V198+V227+V235+V237+V239+V241+V267+V270+V272+V274</f>
        <v>107895</v>
      </c>
      <c r="W275" s="19">
        <f t="shared" si="10"/>
        <v>283082</v>
      </c>
      <c r="X275" s="19">
        <v>53</v>
      </c>
      <c r="Y275" s="19">
        <f t="shared" si="10"/>
        <v>68108</v>
      </c>
      <c r="Z275" s="19">
        <f t="shared" si="10"/>
        <v>173448</v>
      </c>
      <c r="AA275" s="19">
        <f t="shared" si="10"/>
        <v>0</v>
      </c>
      <c r="AB275" s="19">
        <f t="shared" si="10"/>
        <v>0</v>
      </c>
      <c r="AC275" s="19">
        <f t="shared" si="10"/>
        <v>0</v>
      </c>
      <c r="AD275" s="19">
        <f t="shared" si="10"/>
        <v>0</v>
      </c>
      <c r="AE275" s="19">
        <f t="shared" si="10"/>
        <v>0</v>
      </c>
      <c r="AF275" s="19">
        <f t="shared" si="10"/>
        <v>0</v>
      </c>
      <c r="AG275" s="19">
        <f t="shared" si="10"/>
        <v>0</v>
      </c>
      <c r="AH275" s="19">
        <f t="shared" si="10"/>
        <v>0</v>
      </c>
      <c r="AI275" s="19">
        <f t="shared" si="10"/>
        <v>0</v>
      </c>
    </row>
  </sheetData>
  <autoFilter xmlns:etc="http://www.wps.cn/officeDocument/2017/etCustomData" ref="A6:AI275" etc:filterBottomFollowUsedRange="0">
    <extLst/>
  </autoFilter>
  <mergeCells count="43">
    <mergeCell ref="A1:B1"/>
    <mergeCell ref="A2:AI2"/>
    <mergeCell ref="A3:AI3"/>
    <mergeCell ref="B4:D4"/>
    <mergeCell ref="K4:L4"/>
    <mergeCell ref="O4:Q4"/>
    <mergeCell ref="R4:T4"/>
    <mergeCell ref="U4:Z4"/>
    <mergeCell ref="AC4:AD4"/>
    <mergeCell ref="AE4:AF4"/>
    <mergeCell ref="AG4:AH4"/>
    <mergeCell ref="S5:T5"/>
    <mergeCell ref="X5:Z5"/>
    <mergeCell ref="A4:A6"/>
    <mergeCell ref="B5:B6"/>
    <mergeCell ref="C5:C6"/>
    <mergeCell ref="D5:D6"/>
    <mergeCell ref="E4:E6"/>
    <mergeCell ref="F4:F6"/>
    <mergeCell ref="G4:G6"/>
    <mergeCell ref="H4:H6"/>
    <mergeCell ref="I4:I6"/>
    <mergeCell ref="J4:J6"/>
    <mergeCell ref="K5:K6"/>
    <mergeCell ref="L5:L6"/>
    <mergeCell ref="M4:M6"/>
    <mergeCell ref="N4:N6"/>
    <mergeCell ref="O5:O6"/>
    <mergeCell ref="P5:P6"/>
    <mergeCell ref="Q5:Q6"/>
    <mergeCell ref="R5:R6"/>
    <mergeCell ref="U5:U6"/>
    <mergeCell ref="V5:V6"/>
    <mergeCell ref="W5:W6"/>
    <mergeCell ref="AA4:AA6"/>
    <mergeCell ref="AB4:AB6"/>
    <mergeCell ref="AC5:AC6"/>
    <mergeCell ref="AD5:AD6"/>
    <mergeCell ref="AE5:AE6"/>
    <mergeCell ref="AF5:AF6"/>
    <mergeCell ref="AG5:AG6"/>
    <mergeCell ref="AH5:AH6"/>
    <mergeCell ref="AI4:AI6"/>
  </mergeCells>
  <pageMargins left="0.751388888888889" right="0.751388888888889" top="0.802777777777778" bottom="1" header="0.5" footer="0.5"/>
  <pageSetup paperSize="9" scale="47" fitToHeight="0" orientation="landscape" horizontalDpi="600"/>
  <headerFooter>
    <oddFooter>&amp;C第 &amp;P 页，共 &amp;N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计划汇总</vt:lpstr>
      <vt:lpstr>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2026-03-24T10:03:24Z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29CADA6909BF4CE993F67D05F4EAA6EC_13</vt:lpwstr>
  </property>
</Properties>
</file>