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Sheet1!$A$6:$AG$56</definedName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<sst xmlns="http://schemas.openxmlformats.org/spreadsheetml/2006/main" count="901" uniqueCount="362">
  <si>
    <t>附件</t>
  </si>
  <si>
    <t>石楼县2023年统筹整合使用财政涉农资金项目删除表</t>
  </si>
  <si>
    <t xml:space="preserve">  项目责任（主管）单位（盖章）：</t>
  </si>
  <si>
    <t>单位：万元、人</t>
  </si>
  <si>
    <t>序号</t>
  </si>
  <si>
    <t>基本情况</t>
  </si>
  <si>
    <t>投资</t>
  </si>
  <si>
    <t>项目
补助
标准</t>
  </si>
  <si>
    <t>扶持对象</t>
  </si>
  <si>
    <t>预计脱贫户增收</t>
  </si>
  <si>
    <t>绩效目标申报 （简述，并另附）</t>
  </si>
  <si>
    <t>群众参与和巩固脱贫机制</t>
  </si>
  <si>
    <t>项目行业部门</t>
  </si>
  <si>
    <t>项目主管单位</t>
  </si>
  <si>
    <t>项目实施单位</t>
  </si>
  <si>
    <t>项目进展情况</t>
  </si>
  <si>
    <t>资金到位情况</t>
  </si>
  <si>
    <t>实施年度</t>
  </si>
  <si>
    <t>完结年度</t>
  </si>
  <si>
    <t>项目状态</t>
  </si>
  <si>
    <t>备注</t>
  </si>
  <si>
    <t>项目名称</t>
  </si>
  <si>
    <t>建设性质</t>
  </si>
  <si>
    <t>项目类型</t>
  </si>
  <si>
    <t>二级项目类型</t>
  </si>
  <si>
    <t>项目子类型</t>
  </si>
  <si>
    <t>建设地址</t>
  </si>
  <si>
    <t>建设内容描述</t>
  </si>
  <si>
    <t>单位</t>
  </si>
  <si>
    <t>建设
规模</t>
  </si>
  <si>
    <t>建设周期</t>
  </si>
  <si>
    <t>总投资</t>
  </si>
  <si>
    <t>整合资金</t>
  </si>
  <si>
    <t>自筹
资金</t>
  </si>
  <si>
    <t>其他
资金</t>
  </si>
  <si>
    <t>总人数</t>
  </si>
  <si>
    <t>其中建档立卡脱贫户人数</t>
  </si>
  <si>
    <t>单位名称</t>
  </si>
  <si>
    <t>负责人</t>
  </si>
  <si>
    <t>2023年石楼县灵泉镇关头村委郭家垣产业路硬化项目</t>
  </si>
  <si>
    <t>新建</t>
  </si>
  <si>
    <t>乡村建设行动</t>
  </si>
  <si>
    <t>农村基础设施</t>
  </si>
  <si>
    <t>产业路建设</t>
  </si>
  <si>
    <t>郭家垣</t>
  </si>
  <si>
    <t>平整路基长3.5公里，宽3.5米，硬化产业路长3.5公里，宽3米，厚度15公分。</t>
  </si>
  <si>
    <t>公里</t>
  </si>
  <si>
    <t>1月</t>
  </si>
  <si>
    <t>25万元/公里</t>
  </si>
  <si>
    <t>平整路基长3.5公里，宽3.5米，硬化产业路长3.5公里，宽3米，厚度15公分。郭家垣有核桃树100余亩，方便村民生产生活条件。</t>
  </si>
  <si>
    <t>群众投劳投工获得劳务报酬及方便生产生活</t>
  </si>
  <si>
    <t>城乡建设和交通运输局</t>
  </si>
  <si>
    <t>田建军</t>
  </si>
  <si>
    <t>灵泉镇</t>
  </si>
  <si>
    <t>陈彦林</t>
  </si>
  <si>
    <t>关头村委</t>
  </si>
  <si>
    <t>郑瑞海</t>
  </si>
  <si>
    <t>2023.5.1</t>
  </si>
  <si>
    <t>2023.6.1</t>
  </si>
  <si>
    <t>删除</t>
  </si>
  <si>
    <t>2023年石楼县灵泉镇关头村委东沟垣产业路硬化项目</t>
  </si>
  <si>
    <t>东坡</t>
  </si>
  <si>
    <t>平整路基长3公里，宽3.5米，硬化产业路长3公里，宽3米，厚度15公分。</t>
  </si>
  <si>
    <t>平整路基长3公里，宽3.5米，硬化产业路长3公里，宽3米，厚度15公分。东沟垣有耕地1000余亩，方便村民生产生活条件。</t>
  </si>
  <si>
    <t>2023年石楼县灵泉镇关头村委柳树沟自然村过水桥建设项目</t>
  </si>
  <si>
    <t>农村道路建设（小型桥梁）</t>
  </si>
  <si>
    <t>柳树沟</t>
  </si>
  <si>
    <t>跨度22米，宽3.5米，需石头500方，水泥硬化桥面</t>
  </si>
  <si>
    <t>座</t>
  </si>
  <si>
    <t>20万元/座</t>
  </si>
  <si>
    <t>建过水桥1座，改善生产条件。</t>
  </si>
  <si>
    <t>2023年石楼县灵泉镇关头村委胡家沟自然村过水桥建设项目</t>
  </si>
  <si>
    <t>胡家沟</t>
  </si>
  <si>
    <t>跨度20米，宽3.5米，需石头450方，水泥硬化桥面</t>
  </si>
  <si>
    <t>18万元/座</t>
  </si>
  <si>
    <t>2023年石楼县灵泉镇营房村产业路新建项目</t>
  </si>
  <si>
    <t>谭庄</t>
  </si>
  <si>
    <t>新修产业路5公里宽3米</t>
  </si>
  <si>
    <t>5公里</t>
  </si>
  <si>
    <t>1.4万元/公里</t>
  </si>
  <si>
    <r>
      <rPr>
        <sz val="9"/>
        <rFont val="仿宋_GB2312"/>
        <charset val="134"/>
      </rPr>
      <t>营房解家庄新修产业路5公里宽3米，火炉塔、虎头山、成家</t>
    </r>
    <r>
      <rPr>
        <sz val="9"/>
        <rFont val="宋体"/>
        <charset val="134"/>
      </rPr>
      <t>岺</t>
    </r>
    <r>
      <rPr>
        <sz val="9"/>
        <rFont val="仿宋_GB2312"/>
        <charset val="134"/>
      </rPr>
      <t>、林林节、前窑背有耕地400余亩，方便村民生产生活条件。</t>
    </r>
  </si>
  <si>
    <t>营房村</t>
  </si>
  <si>
    <t>郑金平</t>
  </si>
  <si>
    <t>2023年石楼县灵泉镇营房村过水桥建设项目</t>
  </si>
  <si>
    <t>营房解家庄</t>
  </si>
  <si>
    <t>新建过水桥5座，每座跨度20米，宽4米，需石头1500方，水泥硬化桥面</t>
  </si>
  <si>
    <t>11万元/座</t>
  </si>
  <si>
    <r>
      <rPr>
        <sz val="9"/>
        <rFont val="仿宋_GB2312"/>
        <charset val="134"/>
      </rPr>
      <t>火炉塔、虎头山、成家</t>
    </r>
    <r>
      <rPr>
        <sz val="9"/>
        <rFont val="宋体"/>
        <charset val="134"/>
      </rPr>
      <t>岺</t>
    </r>
    <r>
      <rPr>
        <sz val="9"/>
        <rFont val="仿宋_GB2312"/>
        <charset val="134"/>
      </rPr>
      <t>、林林节、前窑背建过水桥5座，改善生产条件。</t>
    </r>
  </si>
  <si>
    <t>2023年石楼县灵泉镇贾家沟村产业路新建项目</t>
  </si>
  <si>
    <t>贾家沟</t>
  </si>
  <si>
    <t>新修产业路2公里宽3米</t>
  </si>
  <si>
    <t>2公里</t>
  </si>
  <si>
    <t>9.5万元/公里</t>
  </si>
  <si>
    <t>新修产业路2公里宽3米，柳沟庄有耕地700余亩，方便村民生产生活条件。</t>
  </si>
  <si>
    <t>贾家沟村</t>
  </si>
  <si>
    <t>郑云平</t>
  </si>
  <si>
    <t>2023年石楼县灵泉镇殿底峪村产业路新建项目</t>
  </si>
  <si>
    <t>殿底峪</t>
  </si>
  <si>
    <t>新修产业路0.9公里宽3米</t>
  </si>
  <si>
    <t>9万元/公里</t>
  </si>
  <si>
    <t>新修产业路0.9公里宽3米，东沟垣有耕地400余亩，方便村民生产生活条件。</t>
  </si>
  <si>
    <t>殿底峪村</t>
  </si>
  <si>
    <t>2023年石楼县灵泉镇马村产业路硬化项目</t>
  </si>
  <si>
    <t>马村</t>
  </si>
  <si>
    <t>平整路基长3.5公里，宽3.5米，硬化产业路长3.5公里，宽3米，厚度12公分。</t>
  </si>
  <si>
    <t>3.5公里</t>
  </si>
  <si>
    <t>2月</t>
  </si>
  <si>
    <t>23万元/公里</t>
  </si>
  <si>
    <t>平整路基长3.5公里，宽3.5米，硬化产业路长3.5公里，宽3米，厚度12公分。方便生产生活。</t>
  </si>
  <si>
    <t>马村村委</t>
  </si>
  <si>
    <t>文三平</t>
  </si>
  <si>
    <t>2023.8.1</t>
  </si>
  <si>
    <t>2023年石楼县灵泉镇二郎坡村委产业路硬化项目</t>
  </si>
  <si>
    <t>二郎坡</t>
  </si>
  <si>
    <t>27万元/公里</t>
  </si>
  <si>
    <t>平整路基长3公里，宽3.5米，硬化产业路长3公里，宽3米，厚度15公分。垣上有900余亩耕地，方便村民生产生活条件。</t>
  </si>
  <si>
    <t>二郎坡村委</t>
  </si>
  <si>
    <t>贾东林</t>
  </si>
  <si>
    <t>小计</t>
  </si>
  <si>
    <t>2023年石楼县罗村镇罗村过水桥建设项目</t>
  </si>
  <si>
    <t>罗村村委义门庄与霍阳庄</t>
  </si>
  <si>
    <t>建设过水桥5座</t>
  </si>
  <si>
    <t>9月</t>
  </si>
  <si>
    <t>15万元/座</t>
  </si>
  <si>
    <t>群众参与工程建设，投劳部分选择建档立卡户中有劳动力的人员参加，增加农户劳务直接收入</t>
  </si>
  <si>
    <t>罗村镇</t>
  </si>
  <si>
    <t>高世元</t>
  </si>
  <si>
    <t>罗村村委</t>
  </si>
  <si>
    <t>郑瑜</t>
  </si>
  <si>
    <t>2023.4.1</t>
  </si>
  <si>
    <t>2023.12.1</t>
  </si>
  <si>
    <t>2023年石楼县罗村镇沙窑村过水桥建设项目</t>
  </si>
  <si>
    <t>沙窑村委李家沟</t>
  </si>
  <si>
    <t>建设过水桥1座</t>
  </si>
  <si>
    <t>沙窑村委</t>
  </si>
  <si>
    <t>张瑞平</t>
  </si>
  <si>
    <t>2023年石楼县义牒镇留村绵羊沟排水沟及坝体建设项目</t>
  </si>
  <si>
    <t>产业发展</t>
  </si>
  <si>
    <t>配套设施项目</t>
  </si>
  <si>
    <t>小型农田水利设施建设</t>
  </si>
  <si>
    <t>留村绵羊沟</t>
  </si>
  <si>
    <t>对留村绵羊沟原坝进行维修，并新建排水沟一条。</t>
  </si>
  <si>
    <t>处</t>
  </si>
  <si>
    <t>3月</t>
  </si>
  <si>
    <t>80万元/处</t>
  </si>
  <si>
    <t>对绵羊沟坝体进行维修改造，并新建排水沟一条，促进农户增产增收。</t>
  </si>
  <si>
    <t>群众参与项目建设获得劳务报酬，受益户增收。</t>
  </si>
  <si>
    <t>农业农村和水利局</t>
  </si>
  <si>
    <t>刘
保
荣</t>
  </si>
  <si>
    <t>义牒镇</t>
  </si>
  <si>
    <t>薛辰雨</t>
  </si>
  <si>
    <t>留村</t>
  </si>
  <si>
    <t>郝挨平</t>
  </si>
  <si>
    <t>2023.3.1</t>
  </si>
  <si>
    <t>2023年石楼县义牒镇留村南沟过水桥建设项目</t>
  </si>
  <si>
    <t>在留村南沟新建过水桥一座</t>
  </si>
  <si>
    <t>在留村南沟新建过水桥一座，方便村民出行。</t>
  </si>
  <si>
    <t>群众参与项目建设获得劳务报酬。</t>
  </si>
  <si>
    <t>2023年石楼县义牒镇留村贺家坪村小沟打坝造地建设项目</t>
  </si>
  <si>
    <t>生产项目</t>
  </si>
  <si>
    <t>种植业基地</t>
  </si>
  <si>
    <t>留村贺家坪</t>
  </si>
  <si>
    <t>在贺家坪小沟打坝造地40亩。</t>
  </si>
  <si>
    <t>亩</t>
  </si>
  <si>
    <t>12.5万元/亩</t>
  </si>
  <si>
    <t>2023.9.1</t>
  </si>
  <si>
    <t>2023.11.1</t>
  </si>
  <si>
    <t>2023年石楼县义牒镇留村田间路建设项目</t>
  </si>
  <si>
    <t>李家畔、贺家坪</t>
  </si>
  <si>
    <t>在李家畔、贺家坪新建5公里田间路</t>
  </si>
  <si>
    <t>14万元/公里</t>
  </si>
  <si>
    <t>方便村民出行和粮食作物的运输</t>
  </si>
  <si>
    <t>2024.4.1</t>
  </si>
  <si>
    <t>2023年石楼县义牒镇下河村蔬菜加工建设项目</t>
  </si>
  <si>
    <t>加工流通项目</t>
  </si>
  <si>
    <t>加工业</t>
  </si>
  <si>
    <t>曹家河村</t>
  </si>
  <si>
    <t>在下河村委曹家河村新建蔬菜加工厂一座</t>
  </si>
  <si>
    <t>平米</t>
  </si>
  <si>
    <t>2350元/平米</t>
  </si>
  <si>
    <t>群众参与项目建设获得劳动报酬。</t>
  </si>
  <si>
    <t>下河村</t>
  </si>
  <si>
    <t>李伟</t>
  </si>
  <si>
    <t>2023年石楼县小蒜镇孙家庄村委冯家岭路段拓宽项目</t>
  </si>
  <si>
    <t>农村道路建设（通村路）</t>
  </si>
  <si>
    <t>孙家庄村</t>
  </si>
  <si>
    <t>拓宽西沟桥至冯家岭、西沟桥至西沟4.5公里道路</t>
  </si>
  <si>
    <t>4月</t>
  </si>
  <si>
    <t>20万元/公里</t>
  </si>
  <si>
    <t>拓宽冯家岭村4.5公里道路，方便群众出行</t>
  </si>
  <si>
    <t>群众参与工程建设获得投劳报酬，改善生活条件。</t>
  </si>
  <si>
    <t>小蒜镇</t>
  </si>
  <si>
    <t>许瑞勇</t>
  </si>
  <si>
    <t>梁建宏</t>
  </si>
  <si>
    <t>2023年石楼县小蒜镇兰家沟村委田间路建设项目</t>
  </si>
  <si>
    <t>兰家沟村</t>
  </si>
  <si>
    <t>维修兰家沟村田间路10公里</t>
  </si>
  <si>
    <t>2万元/公里</t>
  </si>
  <si>
    <t>维修田间路10公里，方便群众生产出行</t>
  </si>
  <si>
    <t>兰家沟村委</t>
  </si>
  <si>
    <t>兰锋林</t>
  </si>
  <si>
    <t>2023年石楼县辛关镇张家坡村委溢洪道建设项目</t>
  </si>
  <si>
    <t>张家坡村委</t>
  </si>
  <si>
    <t>七一沟新修五座溢洪道</t>
  </si>
  <si>
    <t>10万元/座</t>
  </si>
  <si>
    <t>保护耕地，提高沟坝地产业</t>
  </si>
  <si>
    <t>贫困户直接参与工程建设投劳获得报酬</t>
  </si>
  <si>
    <t>辛关镇</t>
  </si>
  <si>
    <t>刘廷廷</t>
  </si>
  <si>
    <t>辛关镇张家坡村民委员会</t>
  </si>
  <si>
    <t>杨啸</t>
  </si>
  <si>
    <t>2023.6.30</t>
  </si>
  <si>
    <t>2023年石楼县辛关镇张家坡村委垃圾填埋厂项目</t>
  </si>
  <si>
    <t>人居环境整治</t>
  </si>
  <si>
    <t>农村垃圾治理</t>
  </si>
  <si>
    <t>张家坡村</t>
  </si>
  <si>
    <t>修建一座500立方米的垃圾填埋厂</t>
  </si>
  <si>
    <t>立方米</t>
  </si>
  <si>
    <t>5月</t>
  </si>
  <si>
    <t>0.1万元/立方米</t>
  </si>
  <si>
    <t>0.05万元/户</t>
  </si>
  <si>
    <t>改善农村环境卫生，提高群众认可度</t>
  </si>
  <si>
    <t>参与项目建设，获得劳务报酬</t>
  </si>
  <si>
    <t>2023.9.30</t>
  </si>
  <si>
    <t>2023年石楼县辛关镇韦家湾田间路修建项目</t>
  </si>
  <si>
    <t>大腰山冯建庄</t>
  </si>
  <si>
    <t>新修一条长2.5公里的田间路</t>
  </si>
  <si>
    <t>10万元/公里</t>
  </si>
  <si>
    <t>改善农村环境卫生，降低生产成本</t>
  </si>
  <si>
    <t>韦家湾村委</t>
  </si>
  <si>
    <t>冯建峰</t>
  </si>
  <si>
    <t>2023年石楼县辛关镇韦家湾村委垃圾填埋厂项目</t>
  </si>
  <si>
    <t>张家河村</t>
  </si>
  <si>
    <t>2023年石楼县辛关镇陈家腰村委桥梁建设项目</t>
  </si>
  <si>
    <t>陈家腰村委</t>
  </si>
  <si>
    <t>新修一座长20米，宽4米桥梁</t>
  </si>
  <si>
    <t>米</t>
  </si>
  <si>
    <t>6月</t>
  </si>
  <si>
    <t>3万元/米</t>
  </si>
  <si>
    <t>修建长10公里，宽3.5米，厚20厘米，建成后，覆盖2300人受益，其中建档立卡贫困户1800人。</t>
  </si>
  <si>
    <t>陈俊明</t>
  </si>
  <si>
    <t>2023年石楼县辛关镇陈家腰村委张家塔村过水桥项目</t>
  </si>
  <si>
    <t>新建长5米宽4米高2米过水桥一座，硬化200米通道</t>
  </si>
  <si>
    <t>便利全村1206人的出行方式，保障群众安全出行</t>
  </si>
  <si>
    <t>改善日常出行条件，降低群众时间成本，提高农业生产效率</t>
  </si>
  <si>
    <t>2023.8.31</t>
  </si>
  <si>
    <t>2023年石楼县辛关镇张家河村委周罗山过水桥项目</t>
  </si>
  <si>
    <t>新建长15米宽4米高2米过水桥一座，硬化200米通道</t>
  </si>
  <si>
    <t>便利全村1582人的出行方式，保障群众安全出行</t>
  </si>
  <si>
    <t>张家河村委</t>
  </si>
  <si>
    <t>张文莉</t>
  </si>
  <si>
    <t>2023年石楼县辛关镇垃圾填埋厂建设项目</t>
  </si>
  <si>
    <t>参与项目建设，获得劳务培训</t>
  </si>
  <si>
    <t>2023年龙交乡龙交公共卫生间建设项目</t>
  </si>
  <si>
    <t>农村卫生厕所改造（公共厕所）</t>
  </si>
  <si>
    <t>龙交村委供销社旧址，龙交村委粮站附近</t>
  </si>
  <si>
    <t>新建公共卫生间男女各30平米</t>
  </si>
  <si>
    <t>平米方</t>
  </si>
  <si>
    <t>0.33万元/平米方</t>
  </si>
  <si>
    <t>为了村民生活生产提供便利</t>
  </si>
  <si>
    <t>贫困户参与项目建设，获得劳务报酬，提高了生活水平</t>
  </si>
  <si>
    <t>龙交乡</t>
  </si>
  <si>
    <t>杨
海
良</t>
  </si>
  <si>
    <t>龙交村委</t>
  </si>
  <si>
    <t>苗淼</t>
  </si>
  <si>
    <t>2023.5.31</t>
  </si>
  <si>
    <t>2023年龙交乡龙交村王家塔公共卫生间建设项目</t>
  </si>
  <si>
    <t>龙交村委王家塔</t>
  </si>
  <si>
    <t>新建公共卫生间男女各15平米</t>
  </si>
  <si>
    <t>2023年龙交乡君庄村田间路硬化项目</t>
  </si>
  <si>
    <t>君庄村</t>
  </si>
  <si>
    <t>硬化2.5公里</t>
  </si>
  <si>
    <t>2.5公里</t>
  </si>
  <si>
    <t>22万元/公里</t>
  </si>
  <si>
    <t>改善交通条件，为了村民生活生产提供便利</t>
  </si>
  <si>
    <t>贫困户参与项目建设，获得劳务报酬，方便出行。</t>
  </si>
  <si>
    <t>君庄村委</t>
  </si>
  <si>
    <t>赵六儿</t>
  </si>
  <si>
    <t>2023年石楼县和合乡和合村委集体坝沟地续建项目</t>
  </si>
  <si>
    <t>续建</t>
  </si>
  <si>
    <t>和合村委</t>
  </si>
  <si>
    <t>任家庄村坝沟地续建120亩</t>
  </si>
  <si>
    <t xml:space="preserve"> 亩</t>
  </si>
  <si>
    <t>0.5万元/亩</t>
  </si>
  <si>
    <t>任家庄村坝沟地续建120亩，脱贫户557人受益。</t>
  </si>
  <si>
    <t>农户直接参与工程建设投劳获得报酬，增产获得经济收入。</t>
  </si>
  <si>
    <t>和合乡</t>
  </si>
  <si>
    <t>吴锋平</t>
  </si>
  <si>
    <t>呼润平</t>
  </si>
  <si>
    <t>2023年石楼县和合乡和合村委回收秸杆场地建设项目</t>
  </si>
  <si>
    <t>建设回收场地一处及设备配套</t>
  </si>
  <si>
    <t>8月</t>
  </si>
  <si>
    <t>建设回收场地一处及设备配套，脱贫户1952人受益。</t>
  </si>
  <si>
    <t>2023.10.30</t>
  </si>
  <si>
    <t>2023年石楼县和合乡铁头村委农产品仓储保鲜冷链建设项目</t>
  </si>
  <si>
    <t>农产品仓储保鲜冷链基础设施建设</t>
  </si>
  <si>
    <t>和合乡铁头村</t>
  </si>
  <si>
    <t>修建冷藏室15间，储藏冬桃20吨，冬枣30吨</t>
  </si>
  <si>
    <t>间</t>
  </si>
  <si>
    <t>4万元/间</t>
  </si>
  <si>
    <t>修建冷藏室15间，储藏冬桃20吨，冬枣30吨，脱贫户1100人受益。</t>
  </si>
  <si>
    <t>和合乡铁头村民委员会</t>
  </si>
  <si>
    <t>白玉平</t>
  </si>
  <si>
    <t>2023年石楼县裴沟乡永由村委苹果基地道路硬化项目</t>
  </si>
  <si>
    <t>永由村</t>
  </si>
  <si>
    <t>产业基地道路硬化2.5公里,修建排水渠</t>
  </si>
  <si>
    <t>30万元/公里</t>
  </si>
  <si>
    <t>该项目实施打通通往苹果园的道路。改善了生产条件，进一步提升特色产业的发展。受益群众380人，其中建档立卡贫困户203人。</t>
  </si>
  <si>
    <t>项目实施中为本村脱贫户12人提供劳务就业岗位，增加脱贫户的劳务收入；项目建成后保证了农副产品的顺畅流通，改善了当地群众380人的生产生活条件，其中脱贫户203人。同时可以提供护路员等公益岗位，实现就业和生产两不误，进一步增加了贫困户的工资性收入。</t>
  </si>
  <si>
    <t>裴沟乡</t>
  </si>
  <si>
    <t>王天江</t>
  </si>
  <si>
    <t>永由村委</t>
  </si>
  <si>
    <t>穆海则</t>
  </si>
  <si>
    <t>2023.04.01</t>
  </si>
  <si>
    <t>2023.06.01</t>
  </si>
  <si>
    <t>2023年石楼县裴沟乡永由村委苹果园提水灌溉项目</t>
  </si>
  <si>
    <t>新建蓄水池，新打水井，铺设管道，可灌溉412亩</t>
  </si>
  <si>
    <t>0.049万元/亩</t>
  </si>
  <si>
    <t>该项目实施可灌溉412亩苹果园，改善了生产条件，进一步提升特色产业的发展。受益群众380人，其中建档立卡贫困户203人。</t>
  </si>
  <si>
    <t>项目实施中为本村脱贫户13人提供劳务就业岗位，增加脱贫户的劳务收入；改善了农田灌溉条件，当地群众380人的生产生活条件，其中脱贫户203人。同时可以提供果园管护等公益岗位，实现就业和生产两不误，进一步增加了贫困户的工资性收入。</t>
  </si>
  <si>
    <t>2023年石楼县裴沟乡郭家河村种植基地产业路硬化项目</t>
  </si>
  <si>
    <t>郭家河</t>
  </si>
  <si>
    <t>产业基地道路硬化2公里</t>
  </si>
  <si>
    <t>24.75万元/公里</t>
  </si>
  <si>
    <t>该项目实施可覆盖种植基地1000余亩，改善了生产条件，促进发展现代规模种植业，进一步提升特色产业的发展。受益群众1087人，其中建档立卡贫困户554人。</t>
  </si>
  <si>
    <t>项目实施为本村脱贫户18人提供劳务就业岗位，增加脱贫户的劳务收入；项目建成后，覆盖1000余亩耕地，提高农业生产便利，促进发展特色产业。受益群众1087人，其中建档立卡贫困户554人。</t>
  </si>
  <si>
    <t>郭家河村委</t>
  </si>
  <si>
    <t>曹义</t>
  </si>
  <si>
    <t>2023.4.15</t>
  </si>
  <si>
    <t>2023.05.15</t>
  </si>
  <si>
    <t>2023年石楼县曹家垣乡曹家垣村委温室大棚项目</t>
  </si>
  <si>
    <t>牛王店村</t>
  </si>
  <si>
    <t>占地20亩（10个大棚）</t>
  </si>
  <si>
    <t>个</t>
  </si>
  <si>
    <t>3万元/个</t>
  </si>
  <si>
    <t>建大棚10个大棚，提高产量，增加收入</t>
  </si>
  <si>
    <t>务工取得报酬，农作物增收增产</t>
  </si>
  <si>
    <t>曹家垣乡</t>
  </si>
  <si>
    <t>严艳</t>
  </si>
  <si>
    <t>曹家垣村委</t>
  </si>
  <si>
    <t>贾鹏刚</t>
  </si>
  <si>
    <t>2023.5.18</t>
  </si>
  <si>
    <t>2023.8.18</t>
  </si>
  <si>
    <t>2023年石楼县曹家垣乡曹家垣村委李家庄灌溉渠道项目</t>
  </si>
  <si>
    <t>白家沟</t>
  </si>
  <si>
    <t>900米灌溉渠道</t>
  </si>
  <si>
    <t>0.02万元/米</t>
  </si>
  <si>
    <t>务工取得报酬，改善农田灌溉条件</t>
  </si>
  <si>
    <t>2023年石楼县曹家垣乡君子村委枣咀水泥路硬化项目</t>
  </si>
  <si>
    <t>君子村委</t>
  </si>
  <si>
    <t>2公里3.5M宽14CM厚道路硬化</t>
  </si>
  <si>
    <t>35万元/公里</t>
  </si>
  <si>
    <t>2公里3.5M宽14CM厚道路硬化；改善生产生活条件</t>
  </si>
  <si>
    <t>务工取得报酬</t>
  </si>
  <si>
    <t>高青平</t>
  </si>
  <si>
    <t>2023.5.26</t>
  </si>
  <si>
    <t>2023.8.26</t>
  </si>
  <si>
    <t>2023年石楼县曹家垣乡君子村委君子打坝项目</t>
  </si>
  <si>
    <t>打坝2座增加沟坝地100亩</t>
  </si>
  <si>
    <t>0.8万元/亩</t>
  </si>
  <si>
    <t>打坝2座增加沟坝地100亩旱涝保收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</si>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</sst>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b/>
      <sz val="14"/>
      <color indexed="8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sz val="18"/>
      <color rgb="FF000000"/>
      <name val="宋体"/>
      <charset val="134"/>
    </font>
    <font>
      <sz val="10"/>
      <color indexed="8"/>
      <name val="仿宋"/>
      <charset val="134"/>
    </font>
    <font>
      <b/>
      <sz val="9"/>
      <color indexed="8"/>
      <name val="宋体"/>
      <charset val="134"/>
    </font>
    <font>
      <sz val="9"/>
      <name val="仿宋_GB2312"/>
      <charset val="134"/>
    </font>
    <font>
      <u/>
      <sz val="10"/>
      <color indexed="8"/>
      <name val="仿宋"/>
      <charset val="134"/>
    </font>
    <font>
      <b/>
      <sz val="9"/>
      <color theme="1"/>
      <name val="宋体"/>
      <charset val="134"/>
    </font>
    <font>
      <sz val="11"/>
      <color theme="1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7" applyNumberFormat="0" applyAlignment="0" applyProtection="0">
      <alignment vertical="center"/>
    </xf>
    <xf numFmtId="0" fontId="27" fillId="11" borderId="13" applyNumberFormat="0" applyAlignment="0" applyProtection="0">
      <alignment vertical="center"/>
    </xf>
    <xf numFmtId="0" fontId="28" fillId="12" borderId="1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 wrapText="1"/>
    </xf>
    <xf numFmtId="58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93345</xdr:colOff>
      <xdr:row>0</xdr:row>
      <xdr:rowOff>0</xdr:rowOff>
    </xdr:from>
    <xdr:to>
      <xdr:col>15</xdr:col>
      <xdr:colOff>33655</xdr:colOff>
      <xdr:row>3</xdr:row>
      <xdr:rowOff>37465</xdr:rowOff>
    </xdr:to>
    <xdr:sp>
      <xdr:nvSpPr>
        <xdr:cNvPr id="2" name="TextBox 1"/>
        <xdr:cNvSpPr txBox="1"/>
      </xdr:nvSpPr>
      <xdr:spPr>
        <a:xfrm rot="-9420000" flipH="1">
          <a:off x="6703695" y="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33655</xdr:colOff>
      <xdr:row>3</xdr:row>
      <xdr:rowOff>37465</xdr:rowOff>
    </xdr:to>
    <xdr:sp>
      <xdr:nvSpPr>
        <xdr:cNvPr id="3" name="TextBox 1"/>
        <xdr:cNvSpPr txBox="1"/>
      </xdr:nvSpPr>
      <xdr:spPr>
        <a:xfrm rot="-9420000" flipH="1">
          <a:off x="6703695" y="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55</xdr:row>
      <xdr:rowOff>0</xdr:rowOff>
    </xdr:from>
    <xdr:to>
      <xdr:col>15</xdr:col>
      <xdr:colOff>33655</xdr:colOff>
      <xdr:row>58</xdr:row>
      <xdr:rowOff>88265</xdr:rowOff>
    </xdr:to>
    <xdr:sp>
      <xdr:nvSpPr>
        <xdr:cNvPr id="4" name="TextBox 1"/>
        <xdr:cNvSpPr txBox="1"/>
      </xdr:nvSpPr>
      <xdr:spPr>
        <a:xfrm rot="-9420000" flipH="1">
          <a:off x="6703695" y="47637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55</xdr:row>
      <xdr:rowOff>0</xdr:rowOff>
    </xdr:from>
    <xdr:to>
      <xdr:col>15</xdr:col>
      <xdr:colOff>33655</xdr:colOff>
      <xdr:row>58</xdr:row>
      <xdr:rowOff>88265</xdr:rowOff>
    </xdr:to>
    <xdr:sp>
      <xdr:nvSpPr>
        <xdr:cNvPr id="5" name="TextBox 1"/>
        <xdr:cNvSpPr txBox="1"/>
      </xdr:nvSpPr>
      <xdr:spPr>
        <a:xfrm rot="-9420000" flipH="1">
          <a:off x="6703695" y="47637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318382</xdr:colOff>
      <xdr:row>19</xdr:row>
      <xdr:rowOff>0</xdr:rowOff>
    </xdr:from>
    <xdr:to>
      <xdr:col>9</xdr:col>
      <xdr:colOff>252342</xdr:colOff>
      <xdr:row>21</xdr:row>
      <xdr:rowOff>221615</xdr:rowOff>
    </xdr:to>
    <xdr:sp>
      <xdr:nvSpPr>
        <xdr:cNvPr id="6" name="TextBox 1"/>
        <xdr:cNvSpPr txBox="1"/>
      </xdr:nvSpPr>
      <xdr:spPr>
        <a:xfrm rot="-9420000" flipH="1">
          <a:off x="4051935" y="16414750"/>
          <a:ext cx="34353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318382</xdr:colOff>
      <xdr:row>19</xdr:row>
      <xdr:rowOff>0</xdr:rowOff>
    </xdr:from>
    <xdr:to>
      <xdr:col>9</xdr:col>
      <xdr:colOff>252342</xdr:colOff>
      <xdr:row>21</xdr:row>
      <xdr:rowOff>221615</xdr:rowOff>
    </xdr:to>
    <xdr:sp>
      <xdr:nvSpPr>
        <xdr:cNvPr id="7" name="TextBox 1"/>
        <xdr:cNvSpPr txBox="1"/>
      </xdr:nvSpPr>
      <xdr:spPr>
        <a:xfrm rot="-9420000" flipH="1">
          <a:off x="4051935" y="16414750"/>
          <a:ext cx="34353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8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9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0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1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2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3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4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5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6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7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8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9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20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21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22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23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24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25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26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27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98425</xdr:colOff>
      <xdr:row>21</xdr:row>
      <xdr:rowOff>224155</xdr:rowOff>
    </xdr:to>
    <xdr:sp>
      <xdr:nvSpPr>
        <xdr:cNvPr id="28" name="TextBox 1"/>
        <xdr:cNvSpPr txBox="1"/>
      </xdr:nvSpPr>
      <xdr:spPr>
        <a:xfrm rot="-9420000" flipH="1">
          <a:off x="67818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19</xdr:row>
      <xdr:rowOff>0</xdr:rowOff>
    </xdr:from>
    <xdr:to>
      <xdr:col>17</xdr:col>
      <xdr:colOff>103505</xdr:colOff>
      <xdr:row>21</xdr:row>
      <xdr:rowOff>224155</xdr:rowOff>
    </xdr:to>
    <xdr:sp>
      <xdr:nvSpPr>
        <xdr:cNvPr id="29" name="TextBox 1"/>
        <xdr:cNvSpPr txBox="1"/>
      </xdr:nvSpPr>
      <xdr:spPr>
        <a:xfrm rot="-9420000" flipH="1">
          <a:off x="7810500" y="1641475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30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4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4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4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9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1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2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3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4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8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9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3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4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5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6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7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8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9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00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01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02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03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04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05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19" name="TextBox 166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0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1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2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3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4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5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6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27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28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29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30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31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32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33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34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35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36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20</xdr:row>
      <xdr:rowOff>795655</xdr:rowOff>
    </xdr:to>
    <xdr:sp>
      <xdr:nvSpPr>
        <xdr:cNvPr id="137" name="TextBox 1"/>
        <xdr:cNvSpPr txBox="1"/>
      </xdr:nvSpPr>
      <xdr:spPr>
        <a:xfrm rot="-9420000" flipH="1">
          <a:off x="6781800" y="1641475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20</xdr:row>
      <xdr:rowOff>795655</xdr:rowOff>
    </xdr:to>
    <xdr:sp>
      <xdr:nvSpPr>
        <xdr:cNvPr id="138" name="TextBox 1"/>
        <xdr:cNvSpPr txBox="1"/>
      </xdr:nvSpPr>
      <xdr:spPr>
        <a:xfrm rot="-9420000" flipH="1">
          <a:off x="6781800" y="1641475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39" name="TextBox 187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0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1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2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3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4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7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8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9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5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51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52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53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54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5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5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5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58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59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6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6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6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6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6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6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6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6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6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6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7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7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7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7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7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7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7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7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7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7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8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8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8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8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8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85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86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87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88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89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90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91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92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93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94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95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96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97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98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99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200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201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202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203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204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20</xdr:row>
      <xdr:rowOff>795655</xdr:rowOff>
    </xdr:to>
    <xdr:sp>
      <xdr:nvSpPr>
        <xdr:cNvPr id="205" name="TextBox 1"/>
        <xdr:cNvSpPr txBox="1"/>
      </xdr:nvSpPr>
      <xdr:spPr>
        <a:xfrm rot="-9420000" flipH="1">
          <a:off x="6781800" y="1641475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20</xdr:row>
      <xdr:rowOff>795655</xdr:rowOff>
    </xdr:to>
    <xdr:sp>
      <xdr:nvSpPr>
        <xdr:cNvPr id="206" name="TextBox 1"/>
        <xdr:cNvSpPr txBox="1"/>
      </xdr:nvSpPr>
      <xdr:spPr>
        <a:xfrm rot="-9420000" flipH="1">
          <a:off x="6781800" y="1641475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207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0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0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1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1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1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1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1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1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1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1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1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1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2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221" name="TextBox 280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222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223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224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225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226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227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228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229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230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231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232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233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234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235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236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237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238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20</xdr:row>
      <xdr:rowOff>795655</xdr:rowOff>
    </xdr:to>
    <xdr:sp>
      <xdr:nvSpPr>
        <xdr:cNvPr id="239" name="TextBox 1"/>
        <xdr:cNvSpPr txBox="1"/>
      </xdr:nvSpPr>
      <xdr:spPr>
        <a:xfrm rot="-9420000" flipH="1">
          <a:off x="6781800" y="1641475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20</xdr:row>
      <xdr:rowOff>795655</xdr:rowOff>
    </xdr:to>
    <xdr:sp>
      <xdr:nvSpPr>
        <xdr:cNvPr id="240" name="TextBox 1"/>
        <xdr:cNvSpPr txBox="1"/>
      </xdr:nvSpPr>
      <xdr:spPr>
        <a:xfrm rot="-9420000" flipH="1">
          <a:off x="6781800" y="1641475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241" name="TextBox 30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242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243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244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24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24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24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248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249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250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251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252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253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254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255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256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25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258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259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260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26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26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26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26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26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26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26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26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26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27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27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27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7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7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7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7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7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7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7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8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8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8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8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8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28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286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287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288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289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290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291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292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293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294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295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296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297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298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299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300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301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302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303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304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305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20</xdr:row>
      <xdr:rowOff>795655</xdr:rowOff>
    </xdr:to>
    <xdr:sp>
      <xdr:nvSpPr>
        <xdr:cNvPr id="306" name="TextBox 1"/>
        <xdr:cNvSpPr txBox="1"/>
      </xdr:nvSpPr>
      <xdr:spPr>
        <a:xfrm rot="-9420000" flipH="1">
          <a:off x="6781800" y="1641475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20</xdr:row>
      <xdr:rowOff>795655</xdr:rowOff>
    </xdr:to>
    <xdr:sp>
      <xdr:nvSpPr>
        <xdr:cNvPr id="307" name="TextBox 1"/>
        <xdr:cNvSpPr txBox="1"/>
      </xdr:nvSpPr>
      <xdr:spPr>
        <a:xfrm rot="-9420000" flipH="1">
          <a:off x="6781800" y="1641475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0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0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1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1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1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1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1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1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316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317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318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319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320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321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322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323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324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325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326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327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328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329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330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331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332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333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334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335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98425</xdr:colOff>
      <xdr:row>21</xdr:row>
      <xdr:rowOff>224155</xdr:rowOff>
    </xdr:to>
    <xdr:sp>
      <xdr:nvSpPr>
        <xdr:cNvPr id="336" name="TextBox 1"/>
        <xdr:cNvSpPr txBox="1"/>
      </xdr:nvSpPr>
      <xdr:spPr>
        <a:xfrm rot="-9420000" flipH="1">
          <a:off x="67818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19</xdr:row>
      <xdr:rowOff>0</xdr:rowOff>
    </xdr:from>
    <xdr:to>
      <xdr:col>17</xdr:col>
      <xdr:colOff>103505</xdr:colOff>
      <xdr:row>21</xdr:row>
      <xdr:rowOff>224155</xdr:rowOff>
    </xdr:to>
    <xdr:sp>
      <xdr:nvSpPr>
        <xdr:cNvPr id="337" name="TextBox 1"/>
        <xdr:cNvSpPr txBox="1"/>
      </xdr:nvSpPr>
      <xdr:spPr>
        <a:xfrm rot="-9420000" flipH="1">
          <a:off x="7810500" y="1641475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338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3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4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4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4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4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4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4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4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4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4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4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35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5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5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5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5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5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5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5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5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5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6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6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6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6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6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6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6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6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6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6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7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7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7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7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7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7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7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37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378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379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38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381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382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383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384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38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38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38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8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8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9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9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9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9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9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9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9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9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9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39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0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0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0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0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0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0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0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0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0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0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1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1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1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1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14" name="TextBox 166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15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16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17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18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19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20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21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422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423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24" name="TextBox 187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25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26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27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428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429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43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431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32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33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434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43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43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43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38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39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44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441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442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443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444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44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44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44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44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44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45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45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45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45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45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45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45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5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5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5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6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6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6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6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6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6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6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6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6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6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7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7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7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7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7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7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7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7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7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7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8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8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48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83" name="TextBox 280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84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85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86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87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88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89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90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491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492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93" name="TextBox 30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94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95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496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49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498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499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50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501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502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503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504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50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50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507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508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509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51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511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512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1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1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1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1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1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1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1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2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2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2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2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2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2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2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2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2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2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3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3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3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3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3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3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3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3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3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3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4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4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4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4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4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4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546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547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548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549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550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551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552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553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554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555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556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557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558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559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560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561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562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563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564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565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98425</xdr:colOff>
      <xdr:row>21</xdr:row>
      <xdr:rowOff>224155</xdr:rowOff>
    </xdr:to>
    <xdr:sp>
      <xdr:nvSpPr>
        <xdr:cNvPr id="566" name="TextBox 1"/>
        <xdr:cNvSpPr txBox="1"/>
      </xdr:nvSpPr>
      <xdr:spPr>
        <a:xfrm rot="-9420000" flipH="1">
          <a:off x="67818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19</xdr:row>
      <xdr:rowOff>0</xdr:rowOff>
    </xdr:from>
    <xdr:to>
      <xdr:col>17</xdr:col>
      <xdr:colOff>103505</xdr:colOff>
      <xdr:row>21</xdr:row>
      <xdr:rowOff>224155</xdr:rowOff>
    </xdr:to>
    <xdr:sp>
      <xdr:nvSpPr>
        <xdr:cNvPr id="567" name="TextBox 1"/>
        <xdr:cNvSpPr txBox="1"/>
      </xdr:nvSpPr>
      <xdr:spPr>
        <a:xfrm rot="-9420000" flipH="1">
          <a:off x="7810500" y="1641475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568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6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7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7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7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7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7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7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7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7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7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7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58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8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8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8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8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8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8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8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8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8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9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9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9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9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9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9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9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9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9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59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0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0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0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0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0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0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0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0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08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09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1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11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12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13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14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1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1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1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1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1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2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2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2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2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2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2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2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2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2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2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3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3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3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3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3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3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3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3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3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3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4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4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4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4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644" name="TextBox 166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645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646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647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648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649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650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651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652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653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654" name="TextBox 187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655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656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657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58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59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6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61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662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663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64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6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6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6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668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669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7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71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672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673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674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67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67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67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67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67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68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68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68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68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68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68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68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8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8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8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9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9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9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9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9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9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9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9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9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69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0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0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0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0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0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0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0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0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0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0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1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1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1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713" name="TextBox 280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714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715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716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717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718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719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720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721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722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723" name="TextBox 30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724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725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726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2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28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29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3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731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732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33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34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3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3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737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738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39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74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741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742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74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74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74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74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74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74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74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75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75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75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75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75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5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5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5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5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5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6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6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6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6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6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6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6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6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6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6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7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7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77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163830</xdr:colOff>
      <xdr:row>19</xdr:row>
      <xdr:rowOff>64770</xdr:rowOff>
    </xdr:from>
    <xdr:to>
      <xdr:col>18</xdr:col>
      <xdr:colOff>559435</xdr:colOff>
      <xdr:row>20</xdr:row>
      <xdr:rowOff>644525</xdr:rowOff>
    </xdr:to>
    <xdr:sp>
      <xdr:nvSpPr>
        <xdr:cNvPr id="773" name="TextBox 1"/>
        <xdr:cNvSpPr txBox="1"/>
      </xdr:nvSpPr>
      <xdr:spPr>
        <a:xfrm rot="-9420000" flipH="1">
          <a:off x="8860155" y="1647952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774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775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776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777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778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779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780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781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782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783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784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785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786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787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788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789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790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791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792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793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98425</xdr:colOff>
      <xdr:row>21</xdr:row>
      <xdr:rowOff>224155</xdr:rowOff>
    </xdr:to>
    <xdr:sp>
      <xdr:nvSpPr>
        <xdr:cNvPr id="794" name="TextBox 1"/>
        <xdr:cNvSpPr txBox="1"/>
      </xdr:nvSpPr>
      <xdr:spPr>
        <a:xfrm rot="-9420000" flipH="1">
          <a:off x="67818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19</xdr:row>
      <xdr:rowOff>0</xdr:rowOff>
    </xdr:from>
    <xdr:to>
      <xdr:col>17</xdr:col>
      <xdr:colOff>103505</xdr:colOff>
      <xdr:row>21</xdr:row>
      <xdr:rowOff>224155</xdr:rowOff>
    </xdr:to>
    <xdr:sp>
      <xdr:nvSpPr>
        <xdr:cNvPr id="795" name="TextBox 1"/>
        <xdr:cNvSpPr txBox="1"/>
      </xdr:nvSpPr>
      <xdr:spPr>
        <a:xfrm rot="-9420000" flipH="1">
          <a:off x="7810500" y="1641475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796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79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79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79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80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80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80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80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80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80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80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80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80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0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1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1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1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1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1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1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1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1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1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1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2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2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2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2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2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2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2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2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2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2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3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3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3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3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3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83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83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83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838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839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84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841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842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843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844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84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4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4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4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4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5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5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5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5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5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5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5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5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5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859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860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861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862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863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864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865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866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867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868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869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870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871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7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7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7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7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7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7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7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7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8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8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8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8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88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885" name="TextBox 166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886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887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888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889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890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891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892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893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894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895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896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897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898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899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900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901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902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20</xdr:row>
      <xdr:rowOff>795655</xdr:rowOff>
    </xdr:to>
    <xdr:sp>
      <xdr:nvSpPr>
        <xdr:cNvPr id="903" name="TextBox 1"/>
        <xdr:cNvSpPr txBox="1"/>
      </xdr:nvSpPr>
      <xdr:spPr>
        <a:xfrm rot="-9420000" flipH="1">
          <a:off x="6781800" y="1641475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20</xdr:row>
      <xdr:rowOff>795655</xdr:rowOff>
    </xdr:to>
    <xdr:sp>
      <xdr:nvSpPr>
        <xdr:cNvPr id="904" name="TextBox 1"/>
        <xdr:cNvSpPr txBox="1"/>
      </xdr:nvSpPr>
      <xdr:spPr>
        <a:xfrm rot="-9420000" flipH="1">
          <a:off x="6781800" y="1641475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905" name="TextBox 187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906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907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908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909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91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911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912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913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914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91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91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91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918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919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920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921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922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923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924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925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92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92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92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92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93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93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93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93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93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93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93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93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3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3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4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4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4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4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4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4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4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4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4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4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5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951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952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953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954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55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56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57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58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959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960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61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62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63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64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965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966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67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68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69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70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20</xdr:row>
      <xdr:rowOff>795655</xdr:rowOff>
    </xdr:to>
    <xdr:sp>
      <xdr:nvSpPr>
        <xdr:cNvPr id="971" name="TextBox 1"/>
        <xdr:cNvSpPr txBox="1"/>
      </xdr:nvSpPr>
      <xdr:spPr>
        <a:xfrm rot="-9420000" flipH="1">
          <a:off x="6781800" y="1641475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20</xdr:row>
      <xdr:rowOff>795655</xdr:rowOff>
    </xdr:to>
    <xdr:sp>
      <xdr:nvSpPr>
        <xdr:cNvPr id="972" name="TextBox 1"/>
        <xdr:cNvSpPr txBox="1"/>
      </xdr:nvSpPr>
      <xdr:spPr>
        <a:xfrm rot="-9420000" flipH="1">
          <a:off x="6781800" y="1641475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973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7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7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7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7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7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7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8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8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8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8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8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8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98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987" name="TextBox 280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988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989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990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991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992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993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994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995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996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997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998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999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000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001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002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003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004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20</xdr:row>
      <xdr:rowOff>795655</xdr:rowOff>
    </xdr:to>
    <xdr:sp>
      <xdr:nvSpPr>
        <xdr:cNvPr id="1005" name="TextBox 1"/>
        <xdr:cNvSpPr txBox="1"/>
      </xdr:nvSpPr>
      <xdr:spPr>
        <a:xfrm rot="-9420000" flipH="1">
          <a:off x="6781800" y="1641475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20</xdr:row>
      <xdr:rowOff>795655</xdr:rowOff>
    </xdr:to>
    <xdr:sp>
      <xdr:nvSpPr>
        <xdr:cNvPr id="1006" name="TextBox 1"/>
        <xdr:cNvSpPr txBox="1"/>
      </xdr:nvSpPr>
      <xdr:spPr>
        <a:xfrm rot="-9420000" flipH="1">
          <a:off x="6781800" y="1641475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007" name="TextBox 30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008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009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010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011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012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013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014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015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016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01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018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019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02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021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022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023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024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025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026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02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02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02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03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03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03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03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03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03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03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03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03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3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4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4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4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4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4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4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4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4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4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4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5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5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052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053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054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055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056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057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058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059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060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061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062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063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064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065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066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20</xdr:row>
      <xdr:rowOff>795655</xdr:rowOff>
    </xdr:to>
    <xdr:sp>
      <xdr:nvSpPr>
        <xdr:cNvPr id="1067" name="TextBox 1"/>
        <xdr:cNvSpPr txBox="1"/>
      </xdr:nvSpPr>
      <xdr:spPr>
        <a:xfrm rot="-9420000" flipH="1">
          <a:off x="6858000" y="1641475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068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069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070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795655</xdr:rowOff>
    </xdr:to>
    <xdr:sp>
      <xdr:nvSpPr>
        <xdr:cNvPr id="1071" name="TextBox 1"/>
        <xdr:cNvSpPr txBox="1"/>
      </xdr:nvSpPr>
      <xdr:spPr>
        <a:xfrm rot="-9420000" flipH="1">
          <a:off x="7305675" y="1641475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20</xdr:row>
      <xdr:rowOff>795655</xdr:rowOff>
    </xdr:to>
    <xdr:sp>
      <xdr:nvSpPr>
        <xdr:cNvPr id="1072" name="TextBox 1"/>
        <xdr:cNvSpPr txBox="1"/>
      </xdr:nvSpPr>
      <xdr:spPr>
        <a:xfrm rot="-9420000" flipH="1">
          <a:off x="6781800" y="1641475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20</xdr:row>
      <xdr:rowOff>795655</xdr:rowOff>
    </xdr:to>
    <xdr:sp>
      <xdr:nvSpPr>
        <xdr:cNvPr id="1073" name="TextBox 1"/>
        <xdr:cNvSpPr txBox="1"/>
      </xdr:nvSpPr>
      <xdr:spPr>
        <a:xfrm rot="-9420000" flipH="1">
          <a:off x="6781800" y="1641475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7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7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7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7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7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7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8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08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082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083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084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085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086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087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088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089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090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091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092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093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094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095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096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097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098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099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100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101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98425</xdr:colOff>
      <xdr:row>21</xdr:row>
      <xdr:rowOff>224155</xdr:rowOff>
    </xdr:to>
    <xdr:sp>
      <xdr:nvSpPr>
        <xdr:cNvPr id="1102" name="TextBox 1"/>
        <xdr:cNvSpPr txBox="1"/>
      </xdr:nvSpPr>
      <xdr:spPr>
        <a:xfrm rot="-9420000" flipH="1">
          <a:off x="67818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19</xdr:row>
      <xdr:rowOff>0</xdr:rowOff>
    </xdr:from>
    <xdr:to>
      <xdr:col>17</xdr:col>
      <xdr:colOff>103505</xdr:colOff>
      <xdr:row>21</xdr:row>
      <xdr:rowOff>224155</xdr:rowOff>
    </xdr:to>
    <xdr:sp>
      <xdr:nvSpPr>
        <xdr:cNvPr id="1103" name="TextBox 1"/>
        <xdr:cNvSpPr txBox="1"/>
      </xdr:nvSpPr>
      <xdr:spPr>
        <a:xfrm rot="-9420000" flipH="1">
          <a:off x="7810500" y="1641475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104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10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10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10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10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10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11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11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11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11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11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11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11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1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1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1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2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2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2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2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2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2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2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2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2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2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3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3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3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3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3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3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3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3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3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3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4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4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4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143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144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14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14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14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148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149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15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151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152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153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5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5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5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5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5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5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6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6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6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6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6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6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6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6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6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6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7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7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7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7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7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7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7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7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7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17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180" name="TextBox 166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181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182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183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184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185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186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187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188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189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190" name="TextBox 187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191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192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193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194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19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19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19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198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199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20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201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202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203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04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05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20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20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208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209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210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1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1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1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1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1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1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1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1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1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2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2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2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2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2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2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2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2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2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2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3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3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3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3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3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3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3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3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3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3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4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4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4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4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4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4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4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4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4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49" name="TextBox 280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50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51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52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53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54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55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56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257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258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59" name="TextBox 30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60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61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62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263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264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26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26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67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68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269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27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271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272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73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274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27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27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277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278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7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8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8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8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8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8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8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8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8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8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8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29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9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9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9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9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9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9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9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9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29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0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0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0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0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0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0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0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0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0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0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1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1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312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313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314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315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316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317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318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319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320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321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322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323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324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325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326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174625</xdr:colOff>
      <xdr:row>21</xdr:row>
      <xdr:rowOff>224155</xdr:rowOff>
    </xdr:to>
    <xdr:sp>
      <xdr:nvSpPr>
        <xdr:cNvPr id="1327" name="TextBox 1"/>
        <xdr:cNvSpPr txBox="1"/>
      </xdr:nvSpPr>
      <xdr:spPr>
        <a:xfrm rot="-9420000" flipH="1">
          <a:off x="68580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328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329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330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331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98425</xdr:colOff>
      <xdr:row>21</xdr:row>
      <xdr:rowOff>224155</xdr:rowOff>
    </xdr:to>
    <xdr:sp>
      <xdr:nvSpPr>
        <xdr:cNvPr id="1332" name="TextBox 1"/>
        <xdr:cNvSpPr txBox="1"/>
      </xdr:nvSpPr>
      <xdr:spPr>
        <a:xfrm rot="-9420000" flipH="1">
          <a:off x="6781800" y="1641475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19</xdr:row>
      <xdr:rowOff>0</xdr:rowOff>
    </xdr:from>
    <xdr:to>
      <xdr:col>17</xdr:col>
      <xdr:colOff>103505</xdr:colOff>
      <xdr:row>21</xdr:row>
      <xdr:rowOff>224155</xdr:rowOff>
    </xdr:to>
    <xdr:sp>
      <xdr:nvSpPr>
        <xdr:cNvPr id="1333" name="TextBox 1"/>
        <xdr:cNvSpPr txBox="1"/>
      </xdr:nvSpPr>
      <xdr:spPr>
        <a:xfrm rot="-9420000" flipH="1">
          <a:off x="7810500" y="1641475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114300</xdr:colOff>
      <xdr:row>21</xdr:row>
      <xdr:rowOff>224155</xdr:rowOff>
    </xdr:to>
    <xdr:sp>
      <xdr:nvSpPr>
        <xdr:cNvPr id="1334" name="TextBox 1"/>
        <xdr:cNvSpPr txBox="1"/>
      </xdr:nvSpPr>
      <xdr:spPr>
        <a:xfrm rot="-9420000" flipH="1">
          <a:off x="7305675" y="1641475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33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33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33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33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33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34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34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34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34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34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34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34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4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4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4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5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5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5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5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5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5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5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5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5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5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6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6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6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6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6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6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6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6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6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6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7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7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7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373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374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37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37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37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378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379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38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381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382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383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8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8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8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8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8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8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9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9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9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9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9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9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9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9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9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39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0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0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0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0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0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0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0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0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0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0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10" name="TextBox 166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11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12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13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14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15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16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17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418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419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20" name="TextBox 187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21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22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23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24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2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2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2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28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29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3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31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32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33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34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35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3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37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38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439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440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44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44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44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44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44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44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44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44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44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45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45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45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5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5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5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5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5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5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5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6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6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6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6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6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6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6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6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6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6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7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7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7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7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7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7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7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7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47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79" name="TextBox 280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80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81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82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83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84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85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86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487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488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89" name="TextBox 30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90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91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92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93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94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9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9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97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498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499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500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501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502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503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19</xdr:row>
      <xdr:rowOff>0</xdr:rowOff>
    </xdr:from>
    <xdr:to>
      <xdr:col>15</xdr:col>
      <xdr:colOff>241935</xdr:colOff>
      <xdr:row>21</xdr:row>
      <xdr:rowOff>224155</xdr:rowOff>
    </xdr:to>
    <xdr:sp>
      <xdr:nvSpPr>
        <xdr:cNvPr id="1504" name="TextBox 1"/>
        <xdr:cNvSpPr txBox="1"/>
      </xdr:nvSpPr>
      <xdr:spPr>
        <a:xfrm rot="-9420000" flipH="1">
          <a:off x="6858000" y="1641475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505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21</xdr:row>
      <xdr:rowOff>224155</xdr:rowOff>
    </xdr:to>
    <xdr:sp>
      <xdr:nvSpPr>
        <xdr:cNvPr id="1506" name="TextBox 1"/>
        <xdr:cNvSpPr txBox="1"/>
      </xdr:nvSpPr>
      <xdr:spPr>
        <a:xfrm rot="-9420000" flipH="1">
          <a:off x="7305675" y="1641475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507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19</xdr:row>
      <xdr:rowOff>0</xdr:rowOff>
    </xdr:from>
    <xdr:to>
      <xdr:col>15</xdr:col>
      <xdr:colOff>240030</xdr:colOff>
      <xdr:row>21</xdr:row>
      <xdr:rowOff>224155</xdr:rowOff>
    </xdr:to>
    <xdr:sp>
      <xdr:nvSpPr>
        <xdr:cNvPr id="1508" name="TextBox 1"/>
        <xdr:cNvSpPr txBox="1"/>
      </xdr:nvSpPr>
      <xdr:spPr>
        <a:xfrm rot="-9420000" flipH="1">
          <a:off x="6781800" y="1641475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50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51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511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512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513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514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515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516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517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518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519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333375</xdr:colOff>
      <xdr:row>19</xdr:row>
      <xdr:rowOff>149225</xdr:rowOff>
    </xdr:to>
    <xdr:sp>
      <xdr:nvSpPr>
        <xdr:cNvPr id="1520" name="TextBox 1"/>
        <xdr:cNvSpPr txBox="1"/>
      </xdr:nvSpPr>
      <xdr:spPr>
        <a:xfrm rot="-9420000" flipH="1">
          <a:off x="7019925" y="164147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52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52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52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52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52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52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52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52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529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530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531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532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533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534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535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536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537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19</xdr:row>
      <xdr:rowOff>0</xdr:rowOff>
    </xdr:from>
    <xdr:to>
      <xdr:col>16</xdr:col>
      <xdr:colOff>176530</xdr:colOff>
      <xdr:row>20</xdr:row>
      <xdr:rowOff>579755</xdr:rowOff>
    </xdr:to>
    <xdr:sp>
      <xdr:nvSpPr>
        <xdr:cNvPr id="1538" name="TextBox 1"/>
        <xdr:cNvSpPr txBox="1"/>
      </xdr:nvSpPr>
      <xdr:spPr>
        <a:xfrm rot="-9420000" flipH="1">
          <a:off x="7305675" y="1641475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163830</xdr:colOff>
      <xdr:row>19</xdr:row>
      <xdr:rowOff>64770</xdr:rowOff>
    </xdr:from>
    <xdr:to>
      <xdr:col>18</xdr:col>
      <xdr:colOff>559435</xdr:colOff>
      <xdr:row>20</xdr:row>
      <xdr:rowOff>644525</xdr:rowOff>
    </xdr:to>
    <xdr:sp>
      <xdr:nvSpPr>
        <xdr:cNvPr id="1539" name="TextBox 1"/>
        <xdr:cNvSpPr txBox="1"/>
      </xdr:nvSpPr>
      <xdr:spPr>
        <a:xfrm rot="-9420000" flipH="1">
          <a:off x="8860155" y="1647952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62"/>
  <sheetViews>
    <sheetView tabSelected="1" workbookViewId="0">
      <selection activeCell="K7" sqref="K7"/>
    </sheetView>
  </sheetViews>
  <sheetFormatPr defaultColWidth="9" defaultRowHeight="13.5"/>
  <cols>
    <col min="1" max="1" width="4.25" style="1" customWidth="1"/>
    <col min="2" max="2" width="9" style="5"/>
    <col min="3" max="3" width="3.5" style="1" customWidth="1"/>
    <col min="4" max="4" width="4.75" style="1" customWidth="1"/>
    <col min="5" max="5" width="5.125" style="1" customWidth="1"/>
    <col min="6" max="6" width="4.625" style="1" customWidth="1"/>
    <col min="7" max="7" width="8.75" style="1" customWidth="1"/>
    <col min="8" max="8" width="9" style="1"/>
    <col min="9" max="10" width="5.375" style="1" customWidth="1"/>
    <col min="11" max="11" width="5.375" style="5" customWidth="1"/>
    <col min="12" max="12" width="9.125" style="5" customWidth="1"/>
    <col min="13" max="13" width="8.5" style="1" customWidth="1"/>
    <col min="14" max="14" width="4" style="1" customWidth="1"/>
    <col min="15" max="15" width="5.375" style="1" customWidth="1"/>
    <col min="16" max="16" width="6.625" style="1" customWidth="1"/>
    <col min="17" max="17" width="6.875" style="1" customWidth="1"/>
    <col min="18" max="18" width="8.5" style="1" customWidth="1"/>
    <col min="19" max="19" width="7.875" style="1" customWidth="1"/>
    <col min="20" max="20" width="12.375" style="1" customWidth="1"/>
    <col min="21" max="21" width="13.375" style="1" customWidth="1"/>
    <col min="22" max="27" width="4.25" style="1" customWidth="1"/>
    <col min="28" max="28" width="4.625" style="1" customWidth="1"/>
    <col min="29" max="29" width="6.375" style="1" customWidth="1"/>
    <col min="30" max="30" width="6.34166666666667" style="1" customWidth="1"/>
    <col min="31" max="31" width="6.44166666666667" style="1" customWidth="1"/>
    <col min="32" max="32" width="4.5" style="1" customWidth="1"/>
    <col min="33" max="33" width="4.5" style="6" customWidth="1"/>
    <col min="34" max="34" width="8.375" style="1" customWidth="1"/>
    <col min="35" max="16341" width="11.75" style="1"/>
    <col min="16342" max="16384" width="9" style="1"/>
  </cols>
  <sheetData>
    <row r="1" s="1" customFormat="1" ht="22.5" spans="1:33">
      <c r="A1" s="7" t="s">
        <v>0</v>
      </c>
      <c r="B1" s="8"/>
      <c r="C1" s="7"/>
      <c r="D1" s="9"/>
      <c r="E1" s="10"/>
      <c r="F1" s="10"/>
      <c r="G1" s="11"/>
      <c r="H1" s="12"/>
      <c r="I1" s="12"/>
      <c r="J1" s="12"/>
      <c r="K1" s="28"/>
      <c r="L1" s="28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="1" customFormat="1" ht="22" customHeight="1" spans="1:33">
      <c r="A2" s="13" t="s">
        <v>1</v>
      </c>
      <c r="B2" s="13"/>
      <c r="C2" s="13"/>
      <c r="D2" s="14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="1" customFormat="1" spans="1:33">
      <c r="A3" s="15" t="s">
        <v>2</v>
      </c>
      <c r="B3" s="16"/>
      <c r="C3" s="15"/>
      <c r="D3" s="17"/>
      <c r="E3" s="15"/>
      <c r="F3" s="15"/>
      <c r="G3" s="17"/>
      <c r="H3" s="17"/>
      <c r="I3" s="17"/>
      <c r="J3" s="17"/>
      <c r="K3" s="29"/>
      <c r="L3" s="29"/>
      <c r="M3" s="30"/>
      <c r="N3" s="31"/>
      <c r="O3" s="31"/>
      <c r="P3" s="31"/>
      <c r="Q3" s="31"/>
      <c r="R3" s="31"/>
      <c r="S3" s="32"/>
      <c r="T3" s="32"/>
      <c r="U3" s="32"/>
      <c r="V3" s="32"/>
      <c r="W3" s="32"/>
      <c r="X3" s="32"/>
      <c r="Y3" s="32"/>
      <c r="Z3" s="32"/>
      <c r="AA3" s="32"/>
      <c r="AB3" s="46"/>
      <c r="AC3" s="29" t="s">
        <v>3</v>
      </c>
      <c r="AD3" s="29"/>
      <c r="AE3" s="29"/>
      <c r="AF3" s="29"/>
      <c r="AG3" s="51"/>
    </row>
    <row r="4" s="1" customFormat="1" ht="27" customHeight="1" spans="1:33">
      <c r="A4" s="18" t="s">
        <v>4</v>
      </c>
      <c r="B4" s="18" t="s">
        <v>5</v>
      </c>
      <c r="C4" s="18"/>
      <c r="D4" s="18"/>
      <c r="E4" s="18"/>
      <c r="F4" s="18"/>
      <c r="G4" s="18"/>
      <c r="H4" s="18"/>
      <c r="I4" s="18"/>
      <c r="J4" s="18"/>
      <c r="K4" s="18"/>
      <c r="L4" s="18" t="s">
        <v>6</v>
      </c>
      <c r="M4" s="18"/>
      <c r="N4" s="18"/>
      <c r="O4" s="18"/>
      <c r="P4" s="18" t="s">
        <v>7</v>
      </c>
      <c r="Q4" s="18" t="s">
        <v>8</v>
      </c>
      <c r="R4" s="18"/>
      <c r="S4" s="18" t="s">
        <v>9</v>
      </c>
      <c r="T4" s="18" t="s">
        <v>10</v>
      </c>
      <c r="U4" s="33" t="s">
        <v>11</v>
      </c>
      <c r="V4" s="34" t="s">
        <v>12</v>
      </c>
      <c r="W4" s="35"/>
      <c r="X4" s="36" t="s">
        <v>13</v>
      </c>
      <c r="Y4" s="35"/>
      <c r="Z4" s="36" t="s">
        <v>14</v>
      </c>
      <c r="AA4" s="35"/>
      <c r="AB4" s="47" t="s">
        <v>15</v>
      </c>
      <c r="AC4" s="47" t="s">
        <v>16</v>
      </c>
      <c r="AD4" s="47" t="s">
        <v>17</v>
      </c>
      <c r="AE4" s="47" t="s">
        <v>18</v>
      </c>
      <c r="AF4" s="47" t="s">
        <v>19</v>
      </c>
      <c r="AG4" s="47" t="s">
        <v>20</v>
      </c>
    </row>
    <row r="5" s="1" customFormat="1" spans="1:33">
      <c r="A5" s="18"/>
      <c r="B5" s="19" t="s">
        <v>21</v>
      </c>
      <c r="C5" s="19" t="s">
        <v>22</v>
      </c>
      <c r="D5" s="19" t="s">
        <v>23</v>
      </c>
      <c r="E5" s="19" t="s">
        <v>24</v>
      </c>
      <c r="F5" s="19" t="s">
        <v>25</v>
      </c>
      <c r="G5" s="19" t="s">
        <v>26</v>
      </c>
      <c r="H5" s="19" t="s">
        <v>27</v>
      </c>
      <c r="I5" s="19" t="s">
        <v>28</v>
      </c>
      <c r="J5" s="19" t="s">
        <v>29</v>
      </c>
      <c r="K5" s="19" t="s">
        <v>30</v>
      </c>
      <c r="L5" s="19" t="s">
        <v>31</v>
      </c>
      <c r="M5" s="19" t="s">
        <v>32</v>
      </c>
      <c r="N5" s="19" t="s">
        <v>33</v>
      </c>
      <c r="O5" s="19" t="s">
        <v>34</v>
      </c>
      <c r="P5" s="18"/>
      <c r="Q5" s="37" t="s">
        <v>35</v>
      </c>
      <c r="R5" s="19" t="s">
        <v>36</v>
      </c>
      <c r="S5" s="18"/>
      <c r="T5" s="18"/>
      <c r="U5" s="33"/>
      <c r="V5" s="38" t="s">
        <v>37</v>
      </c>
      <c r="W5" s="39" t="s">
        <v>38</v>
      </c>
      <c r="X5" s="40" t="s">
        <v>37</v>
      </c>
      <c r="Y5" s="39" t="s">
        <v>38</v>
      </c>
      <c r="Z5" s="40" t="s">
        <v>37</v>
      </c>
      <c r="AA5" s="39" t="s">
        <v>38</v>
      </c>
      <c r="AB5" s="47"/>
      <c r="AC5" s="47"/>
      <c r="AD5" s="47"/>
      <c r="AE5" s="47"/>
      <c r="AF5" s="47"/>
      <c r="AG5" s="47"/>
    </row>
    <row r="6" s="1" customFormat="1" ht="45" customHeight="1" spans="1:33">
      <c r="A6" s="1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8"/>
      <c r="Q6" s="41"/>
      <c r="R6" s="20"/>
      <c r="S6" s="18"/>
      <c r="T6" s="18"/>
      <c r="U6" s="33"/>
      <c r="V6" s="42"/>
      <c r="W6" s="43"/>
      <c r="X6" s="44"/>
      <c r="Y6" s="43"/>
      <c r="Z6" s="44"/>
      <c r="AA6" s="43"/>
      <c r="AB6" s="47"/>
      <c r="AC6" s="47"/>
      <c r="AD6" s="47"/>
      <c r="AE6" s="47"/>
      <c r="AF6" s="47"/>
      <c r="AG6" s="47"/>
    </row>
    <row r="7" s="2" customFormat="1" ht="96" customHeight="1" spans="1:33">
      <c r="A7" s="21">
        <v>1</v>
      </c>
      <c r="B7" s="22" t="s">
        <v>39</v>
      </c>
      <c r="C7" s="22" t="s">
        <v>40</v>
      </c>
      <c r="D7" s="22" t="s">
        <v>41</v>
      </c>
      <c r="E7" s="21" t="s">
        <v>42</v>
      </c>
      <c r="F7" s="21" t="s">
        <v>43</v>
      </c>
      <c r="G7" s="22" t="s">
        <v>44</v>
      </c>
      <c r="H7" s="22" t="s">
        <v>45</v>
      </c>
      <c r="I7" s="22" t="s">
        <v>46</v>
      </c>
      <c r="J7" s="22">
        <v>3.5</v>
      </c>
      <c r="K7" s="22" t="s">
        <v>47</v>
      </c>
      <c r="L7" s="21">
        <f t="shared" ref="L7:L16" si="0">M7++N7+O7</f>
        <v>87.5</v>
      </c>
      <c r="M7" s="21">
        <v>87.5</v>
      </c>
      <c r="N7" s="21"/>
      <c r="O7" s="21"/>
      <c r="P7" s="21" t="s">
        <v>48</v>
      </c>
      <c r="Q7" s="21">
        <v>113</v>
      </c>
      <c r="R7" s="21">
        <v>72</v>
      </c>
      <c r="S7" s="21"/>
      <c r="T7" s="21" t="s">
        <v>49</v>
      </c>
      <c r="U7" s="21" t="s">
        <v>50</v>
      </c>
      <c r="V7" s="21" t="s">
        <v>51</v>
      </c>
      <c r="W7" s="21" t="s">
        <v>52</v>
      </c>
      <c r="X7" s="21" t="s">
        <v>53</v>
      </c>
      <c r="Y7" s="21" t="s">
        <v>54</v>
      </c>
      <c r="Z7" s="21" t="s">
        <v>55</v>
      </c>
      <c r="AA7" s="21" t="s">
        <v>56</v>
      </c>
      <c r="AB7" s="22"/>
      <c r="AC7" s="22"/>
      <c r="AD7" s="22" t="s">
        <v>57</v>
      </c>
      <c r="AE7" s="22" t="s">
        <v>58</v>
      </c>
      <c r="AF7" s="22"/>
      <c r="AG7" s="52" t="s">
        <v>59</v>
      </c>
    </row>
    <row r="8" s="2" customFormat="1" ht="96" customHeight="1" spans="1:33">
      <c r="A8" s="21">
        <v>2</v>
      </c>
      <c r="B8" s="22" t="s">
        <v>60</v>
      </c>
      <c r="C8" s="22" t="s">
        <v>40</v>
      </c>
      <c r="D8" s="22" t="s">
        <v>41</v>
      </c>
      <c r="E8" s="21" t="s">
        <v>42</v>
      </c>
      <c r="F8" s="21" t="s">
        <v>43</v>
      </c>
      <c r="G8" s="22" t="s">
        <v>61</v>
      </c>
      <c r="H8" s="22" t="s">
        <v>62</v>
      </c>
      <c r="I8" s="22" t="s">
        <v>46</v>
      </c>
      <c r="J8" s="22">
        <v>3</v>
      </c>
      <c r="K8" s="22" t="s">
        <v>47</v>
      </c>
      <c r="L8" s="21">
        <f t="shared" si="0"/>
        <v>75</v>
      </c>
      <c r="M8" s="21">
        <v>75</v>
      </c>
      <c r="N8" s="21"/>
      <c r="O8" s="21"/>
      <c r="P8" s="21" t="s">
        <v>48</v>
      </c>
      <c r="Q8" s="21">
        <v>306</v>
      </c>
      <c r="R8" s="21">
        <v>157</v>
      </c>
      <c r="S8" s="21"/>
      <c r="T8" s="21" t="s">
        <v>63</v>
      </c>
      <c r="U8" s="21" t="s">
        <v>50</v>
      </c>
      <c r="V8" s="21" t="s">
        <v>51</v>
      </c>
      <c r="W8" s="21" t="s">
        <v>52</v>
      </c>
      <c r="X8" s="21" t="s">
        <v>53</v>
      </c>
      <c r="Y8" s="21" t="s">
        <v>54</v>
      </c>
      <c r="Z8" s="21" t="s">
        <v>55</v>
      </c>
      <c r="AA8" s="21" t="s">
        <v>56</v>
      </c>
      <c r="AB8" s="22"/>
      <c r="AC8" s="22"/>
      <c r="AD8" s="22" t="s">
        <v>57</v>
      </c>
      <c r="AE8" s="22" t="s">
        <v>58</v>
      </c>
      <c r="AF8" s="22"/>
      <c r="AG8" s="52" t="s">
        <v>59</v>
      </c>
    </row>
    <row r="9" s="2" customFormat="1" ht="96" customHeight="1" spans="1:33">
      <c r="A9" s="21">
        <v>3</v>
      </c>
      <c r="B9" s="22" t="s">
        <v>64</v>
      </c>
      <c r="C9" s="22" t="s">
        <v>40</v>
      </c>
      <c r="D9" s="22" t="s">
        <v>41</v>
      </c>
      <c r="E9" s="21" t="s">
        <v>42</v>
      </c>
      <c r="F9" s="21" t="s">
        <v>65</v>
      </c>
      <c r="G9" s="22" t="s">
        <v>66</v>
      </c>
      <c r="H9" s="22" t="s">
        <v>67</v>
      </c>
      <c r="I9" s="22" t="s">
        <v>68</v>
      </c>
      <c r="J9" s="22">
        <v>1</v>
      </c>
      <c r="K9" s="22" t="s">
        <v>47</v>
      </c>
      <c r="L9" s="21">
        <f t="shared" si="0"/>
        <v>20</v>
      </c>
      <c r="M9" s="21">
        <v>20</v>
      </c>
      <c r="N9" s="21"/>
      <c r="O9" s="21"/>
      <c r="P9" s="21" t="s">
        <v>69</v>
      </c>
      <c r="Q9" s="21">
        <v>147</v>
      </c>
      <c r="R9" s="21">
        <v>112</v>
      </c>
      <c r="S9" s="21"/>
      <c r="T9" s="21" t="s">
        <v>70</v>
      </c>
      <c r="U9" s="21" t="s">
        <v>50</v>
      </c>
      <c r="V9" s="21" t="s">
        <v>51</v>
      </c>
      <c r="W9" s="21" t="s">
        <v>52</v>
      </c>
      <c r="X9" s="21" t="s">
        <v>53</v>
      </c>
      <c r="Y9" s="21" t="s">
        <v>54</v>
      </c>
      <c r="Z9" s="21" t="s">
        <v>55</v>
      </c>
      <c r="AA9" s="21" t="s">
        <v>56</v>
      </c>
      <c r="AB9" s="22"/>
      <c r="AC9" s="22"/>
      <c r="AD9" s="22" t="s">
        <v>57</v>
      </c>
      <c r="AE9" s="22" t="s">
        <v>58</v>
      </c>
      <c r="AF9" s="22"/>
      <c r="AG9" s="52" t="s">
        <v>59</v>
      </c>
    </row>
    <row r="10" s="2" customFormat="1" ht="96" customHeight="1" spans="1:33">
      <c r="A10" s="21">
        <v>4</v>
      </c>
      <c r="B10" s="22" t="s">
        <v>71</v>
      </c>
      <c r="C10" s="22" t="s">
        <v>40</v>
      </c>
      <c r="D10" s="22" t="s">
        <v>41</v>
      </c>
      <c r="E10" s="21" t="s">
        <v>42</v>
      </c>
      <c r="F10" s="21" t="s">
        <v>65</v>
      </c>
      <c r="G10" s="22" t="s">
        <v>72</v>
      </c>
      <c r="H10" s="22" t="s">
        <v>73</v>
      </c>
      <c r="I10" s="22" t="s">
        <v>68</v>
      </c>
      <c r="J10" s="22">
        <v>1</v>
      </c>
      <c r="K10" s="22" t="s">
        <v>47</v>
      </c>
      <c r="L10" s="21">
        <f t="shared" si="0"/>
        <v>18</v>
      </c>
      <c r="M10" s="21">
        <v>18</v>
      </c>
      <c r="N10" s="21"/>
      <c r="O10" s="21"/>
      <c r="P10" s="21" t="s">
        <v>74</v>
      </c>
      <c r="Q10" s="21">
        <v>102</v>
      </c>
      <c r="R10" s="21">
        <v>92</v>
      </c>
      <c r="S10" s="21"/>
      <c r="T10" s="21" t="s">
        <v>70</v>
      </c>
      <c r="U10" s="21" t="s">
        <v>50</v>
      </c>
      <c r="V10" s="21" t="s">
        <v>51</v>
      </c>
      <c r="W10" s="21" t="s">
        <v>52</v>
      </c>
      <c r="X10" s="21" t="s">
        <v>53</v>
      </c>
      <c r="Y10" s="21" t="s">
        <v>54</v>
      </c>
      <c r="Z10" s="21" t="s">
        <v>55</v>
      </c>
      <c r="AA10" s="21" t="s">
        <v>56</v>
      </c>
      <c r="AB10" s="22"/>
      <c r="AC10" s="22"/>
      <c r="AD10" s="22" t="s">
        <v>57</v>
      </c>
      <c r="AE10" s="22" t="s">
        <v>58</v>
      </c>
      <c r="AF10" s="22"/>
      <c r="AG10" s="52" t="s">
        <v>59</v>
      </c>
    </row>
    <row r="11" s="2" customFormat="1" ht="96" customHeight="1" spans="1:33">
      <c r="A11" s="21">
        <v>5</v>
      </c>
      <c r="B11" s="22" t="s">
        <v>75</v>
      </c>
      <c r="C11" s="22" t="s">
        <v>40</v>
      </c>
      <c r="D11" s="22" t="s">
        <v>41</v>
      </c>
      <c r="E11" s="21" t="s">
        <v>42</v>
      </c>
      <c r="F11" s="21" t="s">
        <v>43</v>
      </c>
      <c r="G11" s="22" t="s">
        <v>76</v>
      </c>
      <c r="H11" s="22" t="s">
        <v>77</v>
      </c>
      <c r="I11" s="22" t="s">
        <v>46</v>
      </c>
      <c r="J11" s="22" t="s">
        <v>78</v>
      </c>
      <c r="K11" s="22" t="s">
        <v>47</v>
      </c>
      <c r="L11" s="21">
        <f t="shared" si="0"/>
        <v>7</v>
      </c>
      <c r="M11" s="21">
        <v>7</v>
      </c>
      <c r="N11" s="21"/>
      <c r="O11" s="21"/>
      <c r="P11" s="21" t="s">
        <v>79</v>
      </c>
      <c r="Q11" s="21">
        <v>290</v>
      </c>
      <c r="R11" s="21">
        <v>91</v>
      </c>
      <c r="S11" s="21"/>
      <c r="T11" s="21" t="s">
        <v>80</v>
      </c>
      <c r="U11" s="21" t="s">
        <v>50</v>
      </c>
      <c r="V11" s="21" t="s">
        <v>51</v>
      </c>
      <c r="W11" s="21" t="s">
        <v>52</v>
      </c>
      <c r="X11" s="21" t="s">
        <v>53</v>
      </c>
      <c r="Y11" s="21" t="s">
        <v>54</v>
      </c>
      <c r="Z11" s="21" t="s">
        <v>81</v>
      </c>
      <c r="AA11" s="21" t="s">
        <v>82</v>
      </c>
      <c r="AB11" s="22"/>
      <c r="AC11" s="22"/>
      <c r="AD11" s="22" t="s">
        <v>57</v>
      </c>
      <c r="AE11" s="22" t="s">
        <v>58</v>
      </c>
      <c r="AF11" s="22"/>
      <c r="AG11" s="52" t="s">
        <v>59</v>
      </c>
    </row>
    <row r="12" s="2" customFormat="1" ht="96" customHeight="1" spans="1:33">
      <c r="A12" s="21">
        <v>6</v>
      </c>
      <c r="B12" s="22" t="s">
        <v>83</v>
      </c>
      <c r="C12" s="22" t="s">
        <v>40</v>
      </c>
      <c r="D12" s="22" t="s">
        <v>41</v>
      </c>
      <c r="E12" s="21" t="s">
        <v>42</v>
      </c>
      <c r="F12" s="21" t="s">
        <v>65</v>
      </c>
      <c r="G12" s="22" t="s">
        <v>84</v>
      </c>
      <c r="H12" s="22" t="s">
        <v>85</v>
      </c>
      <c r="I12" s="22" t="s">
        <v>68</v>
      </c>
      <c r="J12" s="22">
        <v>5</v>
      </c>
      <c r="K12" s="22" t="s">
        <v>47</v>
      </c>
      <c r="L12" s="21">
        <f t="shared" si="0"/>
        <v>55</v>
      </c>
      <c r="M12" s="21">
        <v>55</v>
      </c>
      <c r="N12" s="21"/>
      <c r="O12" s="21"/>
      <c r="P12" s="21" t="s">
        <v>86</v>
      </c>
      <c r="Q12" s="21">
        <v>290</v>
      </c>
      <c r="R12" s="21">
        <v>91</v>
      </c>
      <c r="S12" s="21"/>
      <c r="T12" s="21" t="s">
        <v>87</v>
      </c>
      <c r="U12" s="21" t="s">
        <v>50</v>
      </c>
      <c r="V12" s="21" t="s">
        <v>51</v>
      </c>
      <c r="W12" s="21" t="s">
        <v>52</v>
      </c>
      <c r="X12" s="21" t="s">
        <v>53</v>
      </c>
      <c r="Y12" s="21" t="s">
        <v>54</v>
      </c>
      <c r="Z12" s="21" t="s">
        <v>81</v>
      </c>
      <c r="AA12" s="21" t="s">
        <v>82</v>
      </c>
      <c r="AB12" s="22"/>
      <c r="AC12" s="22"/>
      <c r="AD12" s="22" t="s">
        <v>57</v>
      </c>
      <c r="AE12" s="22" t="s">
        <v>58</v>
      </c>
      <c r="AF12" s="22"/>
      <c r="AG12" s="52" t="s">
        <v>59</v>
      </c>
    </row>
    <row r="13" s="2" customFormat="1" ht="96" customHeight="1" spans="1:33">
      <c r="A13" s="21">
        <v>7</v>
      </c>
      <c r="B13" s="22" t="s">
        <v>88</v>
      </c>
      <c r="C13" s="22" t="s">
        <v>40</v>
      </c>
      <c r="D13" s="22" t="s">
        <v>41</v>
      </c>
      <c r="E13" s="21" t="s">
        <v>42</v>
      </c>
      <c r="F13" s="21" t="s">
        <v>43</v>
      </c>
      <c r="G13" s="22" t="s">
        <v>89</v>
      </c>
      <c r="H13" s="22" t="s">
        <v>90</v>
      </c>
      <c r="I13" s="22" t="s">
        <v>46</v>
      </c>
      <c r="J13" s="22" t="s">
        <v>91</v>
      </c>
      <c r="K13" s="22" t="s">
        <v>47</v>
      </c>
      <c r="L13" s="21">
        <f t="shared" si="0"/>
        <v>19</v>
      </c>
      <c r="M13" s="21">
        <v>19</v>
      </c>
      <c r="N13" s="21"/>
      <c r="O13" s="21"/>
      <c r="P13" s="21" t="s">
        <v>92</v>
      </c>
      <c r="Q13" s="21">
        <v>321</v>
      </c>
      <c r="R13" s="21">
        <v>126</v>
      </c>
      <c r="S13" s="21"/>
      <c r="T13" s="21" t="s">
        <v>93</v>
      </c>
      <c r="U13" s="21" t="s">
        <v>50</v>
      </c>
      <c r="V13" s="21" t="s">
        <v>51</v>
      </c>
      <c r="W13" s="21" t="s">
        <v>52</v>
      </c>
      <c r="X13" s="21" t="s">
        <v>53</v>
      </c>
      <c r="Y13" s="21" t="s">
        <v>54</v>
      </c>
      <c r="Z13" s="21" t="s">
        <v>94</v>
      </c>
      <c r="AA13" s="21" t="s">
        <v>95</v>
      </c>
      <c r="AB13" s="22"/>
      <c r="AC13" s="22"/>
      <c r="AD13" s="22" t="s">
        <v>57</v>
      </c>
      <c r="AE13" s="22" t="s">
        <v>58</v>
      </c>
      <c r="AF13" s="22"/>
      <c r="AG13" s="52" t="s">
        <v>59</v>
      </c>
    </row>
    <row r="14" s="2" customFormat="1" ht="96" customHeight="1" spans="1:33">
      <c r="A14" s="21">
        <v>8</v>
      </c>
      <c r="B14" s="22" t="s">
        <v>96</v>
      </c>
      <c r="C14" s="22" t="s">
        <v>40</v>
      </c>
      <c r="D14" s="22" t="s">
        <v>41</v>
      </c>
      <c r="E14" s="21" t="s">
        <v>42</v>
      </c>
      <c r="F14" s="21" t="s">
        <v>43</v>
      </c>
      <c r="G14" s="22" t="s">
        <v>97</v>
      </c>
      <c r="H14" s="22" t="s">
        <v>98</v>
      </c>
      <c r="I14" s="22" t="s">
        <v>46</v>
      </c>
      <c r="J14" s="22">
        <v>0.9</v>
      </c>
      <c r="K14" s="22" t="s">
        <v>47</v>
      </c>
      <c r="L14" s="21">
        <f t="shared" si="0"/>
        <v>8</v>
      </c>
      <c r="M14" s="21">
        <v>8</v>
      </c>
      <c r="N14" s="21"/>
      <c r="O14" s="21"/>
      <c r="P14" s="21" t="s">
        <v>99</v>
      </c>
      <c r="Q14" s="21">
        <v>321</v>
      </c>
      <c r="R14" s="21">
        <v>126</v>
      </c>
      <c r="S14" s="21"/>
      <c r="T14" s="21" t="s">
        <v>100</v>
      </c>
      <c r="U14" s="21" t="s">
        <v>50</v>
      </c>
      <c r="V14" s="21" t="s">
        <v>51</v>
      </c>
      <c r="W14" s="21" t="s">
        <v>52</v>
      </c>
      <c r="X14" s="21" t="s">
        <v>53</v>
      </c>
      <c r="Y14" s="21" t="s">
        <v>54</v>
      </c>
      <c r="Z14" s="21" t="s">
        <v>101</v>
      </c>
      <c r="AA14" s="21" t="s">
        <v>95</v>
      </c>
      <c r="AB14" s="22"/>
      <c r="AC14" s="22"/>
      <c r="AD14" s="22" t="s">
        <v>57</v>
      </c>
      <c r="AE14" s="22" t="s">
        <v>58</v>
      </c>
      <c r="AF14" s="22"/>
      <c r="AG14" s="52" t="s">
        <v>59</v>
      </c>
    </row>
    <row r="15" s="2" customFormat="1" ht="96" customHeight="1" spans="1:33">
      <c r="A15" s="21">
        <v>9</v>
      </c>
      <c r="B15" s="22" t="s">
        <v>102</v>
      </c>
      <c r="C15" s="22" t="s">
        <v>40</v>
      </c>
      <c r="D15" s="22" t="s">
        <v>41</v>
      </c>
      <c r="E15" s="21" t="s">
        <v>42</v>
      </c>
      <c r="F15" s="21" t="s">
        <v>43</v>
      </c>
      <c r="G15" s="22" t="s">
        <v>103</v>
      </c>
      <c r="H15" s="22" t="s">
        <v>104</v>
      </c>
      <c r="I15" s="22" t="s">
        <v>46</v>
      </c>
      <c r="J15" s="22" t="s">
        <v>105</v>
      </c>
      <c r="K15" s="22" t="s">
        <v>106</v>
      </c>
      <c r="L15" s="21">
        <f t="shared" si="0"/>
        <v>80</v>
      </c>
      <c r="M15" s="21">
        <v>80</v>
      </c>
      <c r="N15" s="21"/>
      <c r="O15" s="21"/>
      <c r="P15" s="21" t="s">
        <v>107</v>
      </c>
      <c r="Q15" s="22">
        <v>256</v>
      </c>
      <c r="R15" s="21">
        <v>198</v>
      </c>
      <c r="S15" s="21"/>
      <c r="T15" s="22" t="s">
        <v>108</v>
      </c>
      <c r="U15" s="21" t="s">
        <v>50</v>
      </c>
      <c r="V15" s="21" t="s">
        <v>51</v>
      </c>
      <c r="W15" s="21" t="s">
        <v>52</v>
      </c>
      <c r="X15" s="21" t="s">
        <v>53</v>
      </c>
      <c r="Y15" s="21" t="s">
        <v>54</v>
      </c>
      <c r="Z15" s="21" t="s">
        <v>109</v>
      </c>
      <c r="AA15" s="21" t="s">
        <v>110</v>
      </c>
      <c r="AB15" s="22"/>
      <c r="AC15" s="22"/>
      <c r="AD15" s="22" t="s">
        <v>58</v>
      </c>
      <c r="AE15" s="22" t="s">
        <v>111</v>
      </c>
      <c r="AF15" s="22"/>
      <c r="AG15" s="52" t="s">
        <v>59</v>
      </c>
    </row>
    <row r="16" s="2" customFormat="1" ht="96" customHeight="1" spans="1:33">
      <c r="A16" s="21">
        <v>10</v>
      </c>
      <c r="B16" s="22" t="s">
        <v>112</v>
      </c>
      <c r="C16" s="22" t="s">
        <v>40</v>
      </c>
      <c r="D16" s="22" t="s">
        <v>41</v>
      </c>
      <c r="E16" s="21" t="s">
        <v>42</v>
      </c>
      <c r="F16" s="21" t="s">
        <v>43</v>
      </c>
      <c r="G16" s="22" t="s">
        <v>113</v>
      </c>
      <c r="H16" s="22" t="s">
        <v>62</v>
      </c>
      <c r="I16" s="22" t="s">
        <v>46</v>
      </c>
      <c r="J16" s="22">
        <v>3</v>
      </c>
      <c r="K16" s="22" t="s">
        <v>47</v>
      </c>
      <c r="L16" s="21">
        <f t="shared" si="0"/>
        <v>80</v>
      </c>
      <c r="M16" s="21">
        <v>80</v>
      </c>
      <c r="N16" s="21"/>
      <c r="O16" s="21"/>
      <c r="P16" s="21" t="s">
        <v>114</v>
      </c>
      <c r="Q16" s="21">
        <v>848</v>
      </c>
      <c r="R16" s="21">
        <v>88</v>
      </c>
      <c r="S16" s="21"/>
      <c r="T16" s="21" t="s">
        <v>115</v>
      </c>
      <c r="U16" s="21" t="s">
        <v>50</v>
      </c>
      <c r="V16" s="21" t="s">
        <v>51</v>
      </c>
      <c r="W16" s="21" t="s">
        <v>52</v>
      </c>
      <c r="X16" s="21" t="s">
        <v>53</v>
      </c>
      <c r="Y16" s="21" t="s">
        <v>54</v>
      </c>
      <c r="Z16" s="21" t="s">
        <v>116</v>
      </c>
      <c r="AA16" s="21" t="s">
        <v>117</v>
      </c>
      <c r="AB16" s="22"/>
      <c r="AC16" s="22"/>
      <c r="AD16" s="22" t="s">
        <v>57</v>
      </c>
      <c r="AE16" s="22" t="s">
        <v>58</v>
      </c>
      <c r="AF16" s="22"/>
      <c r="AG16" s="52" t="s">
        <v>59</v>
      </c>
    </row>
    <row r="17" s="3" customFormat="1" ht="27" customHeight="1" spans="1:33">
      <c r="A17" s="21" t="s">
        <v>118</v>
      </c>
      <c r="B17" s="21">
        <v>10</v>
      </c>
      <c r="C17" s="21"/>
      <c r="D17" s="21"/>
      <c r="E17" s="21"/>
      <c r="F17" s="21"/>
      <c r="G17" s="21"/>
      <c r="H17" s="22"/>
      <c r="I17" s="21"/>
      <c r="J17" s="21"/>
      <c r="K17" s="21"/>
      <c r="L17" s="21">
        <f t="shared" ref="L17:AG17" si="1">SUM(L7:L16)</f>
        <v>449.5</v>
      </c>
      <c r="M17" s="21">
        <f t="shared" si="1"/>
        <v>449.5</v>
      </c>
      <c r="N17" s="21">
        <f t="shared" si="1"/>
        <v>0</v>
      </c>
      <c r="O17" s="21">
        <f t="shared" si="1"/>
        <v>0</v>
      </c>
      <c r="P17" s="21">
        <f t="shared" si="1"/>
        <v>0</v>
      </c>
      <c r="Q17" s="21">
        <f t="shared" si="1"/>
        <v>2994</v>
      </c>
      <c r="R17" s="21">
        <f t="shared" si="1"/>
        <v>1153</v>
      </c>
      <c r="S17" s="21">
        <f t="shared" si="1"/>
        <v>0</v>
      </c>
      <c r="T17" s="21">
        <f t="shared" si="1"/>
        <v>0</v>
      </c>
      <c r="U17" s="21">
        <f t="shared" si="1"/>
        <v>0</v>
      </c>
      <c r="V17" s="21">
        <f t="shared" si="1"/>
        <v>0</v>
      </c>
      <c r="W17" s="21">
        <f t="shared" si="1"/>
        <v>0</v>
      </c>
      <c r="X17" s="21">
        <f t="shared" si="1"/>
        <v>0</v>
      </c>
      <c r="Y17" s="21">
        <f t="shared" si="1"/>
        <v>0</v>
      </c>
      <c r="Z17" s="21">
        <f t="shared" si="1"/>
        <v>0</v>
      </c>
      <c r="AA17" s="21">
        <f t="shared" si="1"/>
        <v>0</v>
      </c>
      <c r="AB17" s="21">
        <f t="shared" si="1"/>
        <v>0</v>
      </c>
      <c r="AC17" s="21">
        <f t="shared" si="1"/>
        <v>0</v>
      </c>
      <c r="AD17" s="21">
        <f t="shared" si="1"/>
        <v>0</v>
      </c>
      <c r="AE17" s="21">
        <f t="shared" si="1"/>
        <v>0</v>
      </c>
      <c r="AF17" s="21">
        <f t="shared" si="1"/>
        <v>0</v>
      </c>
      <c r="AG17" s="21">
        <f t="shared" si="1"/>
        <v>0</v>
      </c>
    </row>
    <row r="18" s="3" customFormat="1" ht="81" customHeight="1" spans="1:33">
      <c r="A18" s="21">
        <v>1</v>
      </c>
      <c r="B18" s="22" t="s">
        <v>119</v>
      </c>
      <c r="C18" s="21" t="s">
        <v>40</v>
      </c>
      <c r="D18" s="21" t="s">
        <v>41</v>
      </c>
      <c r="E18" s="21" t="s">
        <v>42</v>
      </c>
      <c r="F18" s="21" t="s">
        <v>65</v>
      </c>
      <c r="G18" s="21" t="s">
        <v>120</v>
      </c>
      <c r="H18" s="22" t="s">
        <v>121</v>
      </c>
      <c r="I18" s="22" t="s">
        <v>68</v>
      </c>
      <c r="J18" s="22">
        <v>5</v>
      </c>
      <c r="K18" s="22" t="s">
        <v>122</v>
      </c>
      <c r="L18" s="22">
        <f>M18+N18+O18</f>
        <v>75</v>
      </c>
      <c r="M18" s="22">
        <v>75</v>
      </c>
      <c r="N18" s="21"/>
      <c r="O18" s="21"/>
      <c r="P18" s="21" t="s">
        <v>123</v>
      </c>
      <c r="Q18" s="21">
        <v>875</v>
      </c>
      <c r="R18" s="21">
        <v>248</v>
      </c>
      <c r="S18" s="21"/>
      <c r="T18" s="22" t="s">
        <v>121</v>
      </c>
      <c r="U18" s="22" t="s">
        <v>124</v>
      </c>
      <c r="V18" s="21" t="s">
        <v>51</v>
      </c>
      <c r="W18" s="21" t="s">
        <v>52</v>
      </c>
      <c r="X18" s="22" t="s">
        <v>125</v>
      </c>
      <c r="Y18" s="21" t="s">
        <v>126</v>
      </c>
      <c r="Z18" s="22" t="s">
        <v>127</v>
      </c>
      <c r="AA18" s="21" t="s">
        <v>128</v>
      </c>
      <c r="AB18" s="22"/>
      <c r="AC18" s="22"/>
      <c r="AD18" s="22" t="s">
        <v>129</v>
      </c>
      <c r="AE18" s="22" t="s">
        <v>130</v>
      </c>
      <c r="AF18" s="22"/>
      <c r="AG18" s="52" t="s">
        <v>59</v>
      </c>
    </row>
    <row r="19" s="3" customFormat="1" ht="81" customHeight="1" spans="1:33">
      <c r="A19" s="21">
        <v>2</v>
      </c>
      <c r="B19" s="22" t="s">
        <v>131</v>
      </c>
      <c r="C19" s="21" t="s">
        <v>40</v>
      </c>
      <c r="D19" s="21" t="s">
        <v>41</v>
      </c>
      <c r="E19" s="21" t="s">
        <v>42</v>
      </c>
      <c r="F19" s="21" t="s">
        <v>65</v>
      </c>
      <c r="G19" s="21" t="s">
        <v>132</v>
      </c>
      <c r="H19" s="22" t="s">
        <v>133</v>
      </c>
      <c r="I19" s="22" t="s">
        <v>68</v>
      </c>
      <c r="J19" s="22">
        <v>1</v>
      </c>
      <c r="K19" s="22" t="s">
        <v>122</v>
      </c>
      <c r="L19" s="22">
        <f>M19+N19+O19</f>
        <v>15</v>
      </c>
      <c r="M19" s="22">
        <v>15</v>
      </c>
      <c r="N19" s="21"/>
      <c r="O19" s="21"/>
      <c r="P19" s="21" t="s">
        <v>123</v>
      </c>
      <c r="Q19" s="21">
        <v>1245</v>
      </c>
      <c r="R19" s="21">
        <v>345</v>
      </c>
      <c r="S19" s="21"/>
      <c r="T19" s="22" t="s">
        <v>133</v>
      </c>
      <c r="U19" s="22" t="s">
        <v>124</v>
      </c>
      <c r="V19" s="21" t="s">
        <v>51</v>
      </c>
      <c r="W19" s="21" t="s">
        <v>52</v>
      </c>
      <c r="X19" s="22" t="s">
        <v>125</v>
      </c>
      <c r="Y19" s="21" t="s">
        <v>126</v>
      </c>
      <c r="Z19" s="22" t="s">
        <v>134</v>
      </c>
      <c r="AA19" s="21" t="s">
        <v>135</v>
      </c>
      <c r="AB19" s="22"/>
      <c r="AC19" s="22"/>
      <c r="AD19" s="22" t="s">
        <v>129</v>
      </c>
      <c r="AE19" s="22" t="s">
        <v>130</v>
      </c>
      <c r="AF19" s="22"/>
      <c r="AG19" s="52" t="s">
        <v>59</v>
      </c>
    </row>
    <row r="20" s="3" customFormat="1" ht="27" customHeight="1" spans="1:33">
      <c r="A20" s="23" t="s">
        <v>118</v>
      </c>
      <c r="B20" s="21">
        <v>2</v>
      </c>
      <c r="C20" s="21"/>
      <c r="D20" s="21"/>
      <c r="E20" s="21"/>
      <c r="F20" s="21"/>
      <c r="G20" s="21"/>
      <c r="H20" s="22"/>
      <c r="I20" s="21"/>
      <c r="J20" s="21"/>
      <c r="K20" s="21"/>
      <c r="L20" s="21">
        <f t="shared" ref="L20:AG20" si="2">SUM(L18:L19)</f>
        <v>90</v>
      </c>
      <c r="M20" s="21">
        <f t="shared" si="2"/>
        <v>90</v>
      </c>
      <c r="N20" s="21">
        <f t="shared" si="2"/>
        <v>0</v>
      </c>
      <c r="O20" s="21">
        <f t="shared" si="2"/>
        <v>0</v>
      </c>
      <c r="P20" s="21">
        <f t="shared" si="2"/>
        <v>0</v>
      </c>
      <c r="Q20" s="21">
        <f t="shared" si="2"/>
        <v>2120</v>
      </c>
      <c r="R20" s="21">
        <f t="shared" si="2"/>
        <v>593</v>
      </c>
      <c r="S20" s="21">
        <f t="shared" si="2"/>
        <v>0</v>
      </c>
      <c r="T20" s="21">
        <f t="shared" si="2"/>
        <v>0</v>
      </c>
      <c r="U20" s="21">
        <f t="shared" si="2"/>
        <v>0</v>
      </c>
      <c r="V20" s="21">
        <f t="shared" si="2"/>
        <v>0</v>
      </c>
      <c r="W20" s="21">
        <f t="shared" si="2"/>
        <v>0</v>
      </c>
      <c r="X20" s="21">
        <f t="shared" si="2"/>
        <v>0</v>
      </c>
      <c r="Y20" s="21">
        <f t="shared" si="2"/>
        <v>0</v>
      </c>
      <c r="Z20" s="21">
        <f t="shared" si="2"/>
        <v>0</v>
      </c>
      <c r="AA20" s="21">
        <f t="shared" si="2"/>
        <v>0</v>
      </c>
      <c r="AB20" s="21">
        <f t="shared" si="2"/>
        <v>0</v>
      </c>
      <c r="AC20" s="21">
        <f t="shared" si="2"/>
        <v>0</v>
      </c>
      <c r="AD20" s="21">
        <f t="shared" si="2"/>
        <v>0</v>
      </c>
      <c r="AE20" s="21">
        <f t="shared" si="2"/>
        <v>0</v>
      </c>
      <c r="AF20" s="21">
        <f t="shared" si="2"/>
        <v>0</v>
      </c>
      <c r="AG20" s="21">
        <f t="shared" si="2"/>
        <v>0</v>
      </c>
    </row>
    <row r="21" s="3" customFormat="1" ht="66" customHeight="1" spans="1:33">
      <c r="A21" s="21">
        <v>1</v>
      </c>
      <c r="B21" s="21" t="s">
        <v>136</v>
      </c>
      <c r="C21" s="21" t="s">
        <v>40</v>
      </c>
      <c r="D21" s="22" t="s">
        <v>137</v>
      </c>
      <c r="E21" s="21" t="s">
        <v>138</v>
      </c>
      <c r="F21" s="21" t="s">
        <v>139</v>
      </c>
      <c r="G21" s="21" t="s">
        <v>140</v>
      </c>
      <c r="H21" s="21" t="s">
        <v>141</v>
      </c>
      <c r="I21" s="21" t="s">
        <v>142</v>
      </c>
      <c r="J21" s="21">
        <v>1</v>
      </c>
      <c r="K21" s="21" t="s">
        <v>143</v>
      </c>
      <c r="L21" s="21">
        <f>M21+N21+O21</f>
        <v>80</v>
      </c>
      <c r="M21" s="21">
        <v>80</v>
      </c>
      <c r="N21" s="21"/>
      <c r="O21" s="21"/>
      <c r="P21" s="21" t="s">
        <v>144</v>
      </c>
      <c r="Q21" s="22">
        <v>1352</v>
      </c>
      <c r="R21" s="21">
        <v>580</v>
      </c>
      <c r="S21" s="21">
        <v>0.3</v>
      </c>
      <c r="T21" s="21" t="s">
        <v>145</v>
      </c>
      <c r="U21" s="21" t="s">
        <v>146</v>
      </c>
      <c r="V21" s="21" t="s">
        <v>147</v>
      </c>
      <c r="W21" s="21" t="s">
        <v>148</v>
      </c>
      <c r="X21" s="21" t="s">
        <v>149</v>
      </c>
      <c r="Y21" s="21" t="s">
        <v>150</v>
      </c>
      <c r="Z21" s="21" t="s">
        <v>151</v>
      </c>
      <c r="AA21" s="21" t="s">
        <v>152</v>
      </c>
      <c r="AB21" s="22"/>
      <c r="AC21" s="22"/>
      <c r="AD21" s="22" t="s">
        <v>153</v>
      </c>
      <c r="AE21" s="22" t="s">
        <v>58</v>
      </c>
      <c r="AF21" s="22"/>
      <c r="AG21" s="52" t="s">
        <v>59</v>
      </c>
    </row>
    <row r="22" s="3" customFormat="1" ht="82" customHeight="1" spans="1:33">
      <c r="A22" s="21">
        <v>2</v>
      </c>
      <c r="B22" s="21" t="s">
        <v>154</v>
      </c>
      <c r="C22" s="21" t="s">
        <v>40</v>
      </c>
      <c r="D22" s="21" t="s">
        <v>41</v>
      </c>
      <c r="E22" s="21" t="s">
        <v>42</v>
      </c>
      <c r="F22" s="21" t="s">
        <v>65</v>
      </c>
      <c r="G22" s="21" t="s">
        <v>151</v>
      </c>
      <c r="H22" s="21" t="s">
        <v>155</v>
      </c>
      <c r="I22" s="21" t="s">
        <v>68</v>
      </c>
      <c r="J22" s="21">
        <v>1</v>
      </c>
      <c r="K22" s="21" t="s">
        <v>47</v>
      </c>
      <c r="L22" s="21">
        <f>M22+N22+O22</f>
        <v>20</v>
      </c>
      <c r="M22" s="21">
        <v>20</v>
      </c>
      <c r="N22" s="21"/>
      <c r="O22" s="21"/>
      <c r="P22" s="21" t="s">
        <v>69</v>
      </c>
      <c r="Q22" s="22">
        <v>1352</v>
      </c>
      <c r="R22" s="21">
        <v>580</v>
      </c>
      <c r="S22" s="21">
        <v>0.2</v>
      </c>
      <c r="T22" s="21" t="s">
        <v>156</v>
      </c>
      <c r="U22" s="21" t="s">
        <v>157</v>
      </c>
      <c r="V22" s="21" t="s">
        <v>51</v>
      </c>
      <c r="W22" s="21" t="s">
        <v>52</v>
      </c>
      <c r="X22" s="21" t="s">
        <v>149</v>
      </c>
      <c r="Y22" s="21" t="s">
        <v>150</v>
      </c>
      <c r="Z22" s="21" t="s">
        <v>151</v>
      </c>
      <c r="AA22" s="21" t="s">
        <v>152</v>
      </c>
      <c r="AB22" s="22"/>
      <c r="AC22" s="22"/>
      <c r="AD22" s="22" t="s">
        <v>129</v>
      </c>
      <c r="AE22" s="22" t="s">
        <v>57</v>
      </c>
      <c r="AF22" s="22"/>
      <c r="AG22" s="52" t="s">
        <v>59</v>
      </c>
    </row>
    <row r="23" s="3" customFormat="1" ht="56.25" spans="1:33">
      <c r="A23" s="21">
        <v>3</v>
      </c>
      <c r="B23" s="22" t="s">
        <v>158</v>
      </c>
      <c r="C23" s="21" t="s">
        <v>40</v>
      </c>
      <c r="D23" s="22" t="s">
        <v>137</v>
      </c>
      <c r="E23" s="21" t="s">
        <v>159</v>
      </c>
      <c r="F23" s="24" t="s">
        <v>160</v>
      </c>
      <c r="G23" s="21" t="s">
        <v>161</v>
      </c>
      <c r="H23" s="21" t="s">
        <v>162</v>
      </c>
      <c r="I23" s="21" t="s">
        <v>163</v>
      </c>
      <c r="J23" s="21">
        <v>40</v>
      </c>
      <c r="K23" s="21" t="s">
        <v>106</v>
      </c>
      <c r="L23" s="21">
        <f>M23+N23+O23</f>
        <v>50</v>
      </c>
      <c r="M23" s="21">
        <v>50</v>
      </c>
      <c r="N23" s="21"/>
      <c r="O23" s="21"/>
      <c r="P23" s="21" t="s">
        <v>164</v>
      </c>
      <c r="Q23" s="22">
        <v>1352</v>
      </c>
      <c r="R23" s="21">
        <v>580</v>
      </c>
      <c r="S23" s="21">
        <v>0.5</v>
      </c>
      <c r="T23" s="21" t="s">
        <v>162</v>
      </c>
      <c r="U23" s="21" t="s">
        <v>157</v>
      </c>
      <c r="V23" s="21" t="s">
        <v>147</v>
      </c>
      <c r="W23" s="21" t="s">
        <v>148</v>
      </c>
      <c r="X23" s="21" t="s">
        <v>149</v>
      </c>
      <c r="Y23" s="21" t="s">
        <v>150</v>
      </c>
      <c r="Z23" s="21" t="s">
        <v>151</v>
      </c>
      <c r="AA23" s="21" t="s">
        <v>152</v>
      </c>
      <c r="AB23" s="22"/>
      <c r="AC23" s="22"/>
      <c r="AD23" s="22" t="s">
        <v>165</v>
      </c>
      <c r="AE23" s="22" t="s">
        <v>166</v>
      </c>
      <c r="AF23" s="22"/>
      <c r="AG23" s="52" t="s">
        <v>59</v>
      </c>
    </row>
    <row r="24" s="3" customFormat="1" ht="63" customHeight="1" spans="1:33">
      <c r="A24" s="21">
        <v>4</v>
      </c>
      <c r="B24" s="22" t="s">
        <v>167</v>
      </c>
      <c r="C24" s="21" t="s">
        <v>40</v>
      </c>
      <c r="D24" s="21" t="s">
        <v>41</v>
      </c>
      <c r="E24" s="21" t="s">
        <v>42</v>
      </c>
      <c r="F24" s="21" t="s">
        <v>43</v>
      </c>
      <c r="G24" s="21" t="s">
        <v>168</v>
      </c>
      <c r="H24" s="21" t="s">
        <v>169</v>
      </c>
      <c r="I24" s="21" t="s">
        <v>46</v>
      </c>
      <c r="J24" s="21">
        <v>5</v>
      </c>
      <c r="K24" s="21" t="s">
        <v>47</v>
      </c>
      <c r="L24" s="21">
        <f>M24+N24+O24</f>
        <v>70</v>
      </c>
      <c r="M24" s="21">
        <v>70</v>
      </c>
      <c r="N24" s="21"/>
      <c r="O24" s="21"/>
      <c r="P24" s="21" t="s">
        <v>170</v>
      </c>
      <c r="Q24" s="22">
        <v>1352</v>
      </c>
      <c r="R24" s="21">
        <v>580</v>
      </c>
      <c r="S24" s="21">
        <v>0.3</v>
      </c>
      <c r="T24" s="21" t="s">
        <v>169</v>
      </c>
      <c r="U24" s="21" t="s">
        <v>171</v>
      </c>
      <c r="V24" s="21" t="s">
        <v>51</v>
      </c>
      <c r="W24" s="21" t="s">
        <v>52</v>
      </c>
      <c r="X24" s="21" t="s">
        <v>149</v>
      </c>
      <c r="Y24" s="21" t="s">
        <v>150</v>
      </c>
      <c r="Z24" s="21" t="s">
        <v>151</v>
      </c>
      <c r="AA24" s="21" t="s">
        <v>152</v>
      </c>
      <c r="AB24" s="22"/>
      <c r="AC24" s="22"/>
      <c r="AD24" s="22" t="s">
        <v>153</v>
      </c>
      <c r="AE24" s="22" t="s">
        <v>172</v>
      </c>
      <c r="AF24" s="22"/>
      <c r="AG24" s="52" t="s">
        <v>59</v>
      </c>
    </row>
    <row r="25" s="3" customFormat="1" ht="63" customHeight="1" spans="1:33">
      <c r="A25" s="21">
        <v>5</v>
      </c>
      <c r="B25" s="21" t="s">
        <v>173</v>
      </c>
      <c r="C25" s="22" t="s">
        <v>40</v>
      </c>
      <c r="D25" s="22" t="s">
        <v>137</v>
      </c>
      <c r="E25" s="21" t="s">
        <v>174</v>
      </c>
      <c r="F25" s="21" t="s">
        <v>175</v>
      </c>
      <c r="G25" s="21" t="s">
        <v>176</v>
      </c>
      <c r="H25" s="21" t="s">
        <v>177</v>
      </c>
      <c r="I25" s="21" t="s">
        <v>178</v>
      </c>
      <c r="J25" s="21">
        <v>300</v>
      </c>
      <c r="K25" s="21" t="s">
        <v>106</v>
      </c>
      <c r="L25" s="21">
        <f>M25+N25+O25</f>
        <v>70</v>
      </c>
      <c r="M25" s="21">
        <v>50</v>
      </c>
      <c r="N25" s="21">
        <v>20</v>
      </c>
      <c r="O25" s="21"/>
      <c r="P25" s="21" t="s">
        <v>179</v>
      </c>
      <c r="Q25" s="22">
        <v>1121</v>
      </c>
      <c r="R25" s="21">
        <v>835</v>
      </c>
      <c r="S25" s="21">
        <v>0.3</v>
      </c>
      <c r="T25" s="21" t="s">
        <v>177</v>
      </c>
      <c r="U25" s="22" t="s">
        <v>180</v>
      </c>
      <c r="V25" s="21" t="s">
        <v>147</v>
      </c>
      <c r="W25" s="21" t="s">
        <v>148</v>
      </c>
      <c r="X25" s="21" t="s">
        <v>149</v>
      </c>
      <c r="Y25" s="21" t="s">
        <v>150</v>
      </c>
      <c r="Z25" s="21" t="s">
        <v>181</v>
      </c>
      <c r="AA25" s="21" t="s">
        <v>182</v>
      </c>
      <c r="AB25" s="22"/>
      <c r="AC25" s="22"/>
      <c r="AD25" s="22" t="s">
        <v>129</v>
      </c>
      <c r="AE25" s="22" t="s">
        <v>58</v>
      </c>
      <c r="AF25" s="22"/>
      <c r="AG25" s="52" t="s">
        <v>59</v>
      </c>
    </row>
    <row r="26" s="3" customFormat="1" ht="31" customHeight="1" spans="1:33">
      <c r="A26" s="23" t="s">
        <v>118</v>
      </c>
      <c r="B26" s="21">
        <v>5</v>
      </c>
      <c r="C26" s="21"/>
      <c r="D26" s="21"/>
      <c r="E26" s="21"/>
      <c r="F26" s="21"/>
      <c r="G26" s="21"/>
      <c r="H26" s="22"/>
      <c r="I26" s="21"/>
      <c r="J26" s="21"/>
      <c r="K26" s="21"/>
      <c r="L26" s="21">
        <f t="shared" ref="L26:AG26" si="3">SUM(L21:L25)</f>
        <v>290</v>
      </c>
      <c r="M26" s="21">
        <f t="shared" si="3"/>
        <v>270</v>
      </c>
      <c r="N26" s="21">
        <f t="shared" si="3"/>
        <v>20</v>
      </c>
      <c r="O26" s="21">
        <f t="shared" si="3"/>
        <v>0</v>
      </c>
      <c r="P26" s="21">
        <f t="shared" si="3"/>
        <v>0</v>
      </c>
      <c r="Q26" s="21">
        <f t="shared" si="3"/>
        <v>6529</v>
      </c>
      <c r="R26" s="21">
        <f t="shared" si="3"/>
        <v>3155</v>
      </c>
      <c r="S26" s="21">
        <f t="shared" si="3"/>
        <v>1.6</v>
      </c>
      <c r="T26" s="21">
        <f t="shared" si="3"/>
        <v>0</v>
      </c>
      <c r="U26" s="21">
        <f t="shared" si="3"/>
        <v>0</v>
      </c>
      <c r="V26" s="21">
        <f t="shared" si="3"/>
        <v>0</v>
      </c>
      <c r="W26" s="21">
        <f t="shared" si="3"/>
        <v>0</v>
      </c>
      <c r="X26" s="21">
        <f t="shared" si="3"/>
        <v>0</v>
      </c>
      <c r="Y26" s="21">
        <f t="shared" si="3"/>
        <v>0</v>
      </c>
      <c r="Z26" s="21">
        <f t="shared" si="3"/>
        <v>0</v>
      </c>
      <c r="AA26" s="21">
        <f t="shared" si="3"/>
        <v>0</v>
      </c>
      <c r="AB26" s="21">
        <f t="shared" si="3"/>
        <v>0</v>
      </c>
      <c r="AC26" s="21">
        <f t="shared" si="3"/>
        <v>0</v>
      </c>
      <c r="AD26" s="21">
        <f t="shared" si="3"/>
        <v>0</v>
      </c>
      <c r="AE26" s="21">
        <f t="shared" si="3"/>
        <v>0</v>
      </c>
      <c r="AF26" s="21">
        <f t="shared" si="3"/>
        <v>0</v>
      </c>
      <c r="AG26" s="21">
        <f t="shared" si="3"/>
        <v>0</v>
      </c>
    </row>
    <row r="27" s="3" customFormat="1" ht="69" customHeight="1" spans="1:33">
      <c r="A27" s="21">
        <v>1</v>
      </c>
      <c r="B27" s="22" t="s">
        <v>183</v>
      </c>
      <c r="C27" s="21" t="s">
        <v>40</v>
      </c>
      <c r="D27" s="21" t="s">
        <v>41</v>
      </c>
      <c r="E27" s="21" t="s">
        <v>42</v>
      </c>
      <c r="F27" s="21" t="s">
        <v>184</v>
      </c>
      <c r="G27" s="22" t="s">
        <v>185</v>
      </c>
      <c r="H27" s="22" t="s">
        <v>186</v>
      </c>
      <c r="I27" s="22" t="s">
        <v>46</v>
      </c>
      <c r="J27" s="22">
        <v>4.5</v>
      </c>
      <c r="K27" s="22" t="s">
        <v>187</v>
      </c>
      <c r="L27" s="22">
        <f>M27+N27+O27</f>
        <v>80</v>
      </c>
      <c r="M27" s="22">
        <v>80</v>
      </c>
      <c r="N27" s="21"/>
      <c r="O27" s="21"/>
      <c r="P27" s="22" t="s">
        <v>188</v>
      </c>
      <c r="Q27" s="21">
        <v>195</v>
      </c>
      <c r="R27" s="21">
        <v>88</v>
      </c>
      <c r="S27" s="21"/>
      <c r="T27" s="22" t="s">
        <v>189</v>
      </c>
      <c r="U27" s="22" t="s">
        <v>190</v>
      </c>
      <c r="V27" s="21" t="s">
        <v>51</v>
      </c>
      <c r="W27" s="21" t="s">
        <v>52</v>
      </c>
      <c r="X27" s="22" t="s">
        <v>191</v>
      </c>
      <c r="Y27" s="21" t="s">
        <v>192</v>
      </c>
      <c r="Z27" s="22" t="s">
        <v>185</v>
      </c>
      <c r="AA27" s="21" t="s">
        <v>193</v>
      </c>
      <c r="AB27" s="22"/>
      <c r="AC27" s="22"/>
      <c r="AD27" s="22" t="s">
        <v>57</v>
      </c>
      <c r="AE27" s="22" t="s">
        <v>165</v>
      </c>
      <c r="AF27" s="22"/>
      <c r="AG27" s="52" t="s">
        <v>59</v>
      </c>
    </row>
    <row r="28" s="3" customFormat="1" ht="61" customHeight="1" spans="1:33">
      <c r="A28" s="21">
        <v>2</v>
      </c>
      <c r="B28" s="22" t="s">
        <v>194</v>
      </c>
      <c r="C28" s="22" t="s">
        <v>40</v>
      </c>
      <c r="D28" s="22" t="s">
        <v>41</v>
      </c>
      <c r="E28" s="21" t="s">
        <v>42</v>
      </c>
      <c r="F28" s="21" t="s">
        <v>43</v>
      </c>
      <c r="G28" s="22" t="s">
        <v>195</v>
      </c>
      <c r="H28" s="22" t="s">
        <v>196</v>
      </c>
      <c r="I28" s="22" t="s">
        <v>46</v>
      </c>
      <c r="J28" s="22">
        <v>10</v>
      </c>
      <c r="K28" s="22" t="s">
        <v>143</v>
      </c>
      <c r="L28" s="22">
        <f>M28+N28+O28</f>
        <v>20</v>
      </c>
      <c r="M28" s="22">
        <v>20</v>
      </c>
      <c r="N28" s="22"/>
      <c r="O28" s="22"/>
      <c r="P28" s="22" t="s">
        <v>197</v>
      </c>
      <c r="Q28" s="22">
        <v>1800</v>
      </c>
      <c r="R28" s="22">
        <v>1200</v>
      </c>
      <c r="S28" s="22"/>
      <c r="T28" s="22" t="s">
        <v>198</v>
      </c>
      <c r="U28" s="22" t="s">
        <v>190</v>
      </c>
      <c r="V28" s="21" t="s">
        <v>51</v>
      </c>
      <c r="W28" s="21" t="s">
        <v>52</v>
      </c>
      <c r="X28" s="22" t="s">
        <v>191</v>
      </c>
      <c r="Y28" s="21" t="s">
        <v>192</v>
      </c>
      <c r="Z28" s="22" t="s">
        <v>199</v>
      </c>
      <c r="AA28" s="22" t="s">
        <v>200</v>
      </c>
      <c r="AB28" s="22"/>
      <c r="AC28" s="22"/>
      <c r="AD28" s="22" t="s">
        <v>57</v>
      </c>
      <c r="AE28" s="22" t="s">
        <v>111</v>
      </c>
      <c r="AF28" s="22"/>
      <c r="AG28" s="52" t="s">
        <v>59</v>
      </c>
    </row>
    <row r="29" s="3" customFormat="1" ht="24" customHeight="1" spans="1:33">
      <c r="A29" s="23" t="s">
        <v>118</v>
      </c>
      <c r="B29" s="21">
        <v>2</v>
      </c>
      <c r="C29" s="21"/>
      <c r="D29" s="21"/>
      <c r="E29" s="21"/>
      <c r="F29" s="21"/>
      <c r="G29" s="21"/>
      <c r="H29" s="22"/>
      <c r="I29" s="21"/>
      <c r="J29" s="21"/>
      <c r="K29" s="21"/>
      <c r="L29" s="21">
        <f t="shared" ref="L29:AG29" si="4">SUM(L27:L28)</f>
        <v>100</v>
      </c>
      <c r="M29" s="21">
        <f t="shared" si="4"/>
        <v>100</v>
      </c>
      <c r="N29" s="21">
        <f t="shared" si="4"/>
        <v>0</v>
      </c>
      <c r="O29" s="21">
        <f t="shared" si="4"/>
        <v>0</v>
      </c>
      <c r="P29" s="21">
        <f t="shared" si="4"/>
        <v>0</v>
      </c>
      <c r="Q29" s="21">
        <f t="shared" si="4"/>
        <v>1995</v>
      </c>
      <c r="R29" s="21">
        <f t="shared" si="4"/>
        <v>1288</v>
      </c>
      <c r="S29" s="21">
        <f t="shared" si="4"/>
        <v>0</v>
      </c>
      <c r="T29" s="21">
        <f t="shared" si="4"/>
        <v>0</v>
      </c>
      <c r="U29" s="21">
        <f t="shared" si="4"/>
        <v>0</v>
      </c>
      <c r="V29" s="21">
        <f t="shared" si="4"/>
        <v>0</v>
      </c>
      <c r="W29" s="21">
        <f t="shared" si="4"/>
        <v>0</v>
      </c>
      <c r="X29" s="21">
        <f t="shared" si="4"/>
        <v>0</v>
      </c>
      <c r="Y29" s="21">
        <f t="shared" si="4"/>
        <v>0</v>
      </c>
      <c r="Z29" s="21">
        <f t="shared" si="4"/>
        <v>0</v>
      </c>
      <c r="AA29" s="21">
        <f t="shared" si="4"/>
        <v>0</v>
      </c>
      <c r="AB29" s="21">
        <f t="shared" si="4"/>
        <v>0</v>
      </c>
      <c r="AC29" s="21">
        <f t="shared" si="4"/>
        <v>0</v>
      </c>
      <c r="AD29" s="21">
        <f t="shared" si="4"/>
        <v>0</v>
      </c>
      <c r="AE29" s="21">
        <f t="shared" si="4"/>
        <v>0</v>
      </c>
      <c r="AF29" s="21">
        <f t="shared" si="4"/>
        <v>0</v>
      </c>
      <c r="AG29" s="21">
        <f t="shared" si="4"/>
        <v>0</v>
      </c>
    </row>
    <row r="30" s="3" customFormat="1" ht="67.5" spans="1:33">
      <c r="A30" s="21">
        <v>1</v>
      </c>
      <c r="B30" s="21" t="s">
        <v>201</v>
      </c>
      <c r="C30" s="21" t="s">
        <v>40</v>
      </c>
      <c r="D30" s="22" t="s">
        <v>137</v>
      </c>
      <c r="E30" s="21" t="s">
        <v>138</v>
      </c>
      <c r="F30" s="21" t="s">
        <v>139</v>
      </c>
      <c r="G30" s="21" t="s">
        <v>202</v>
      </c>
      <c r="H30" s="21" t="s">
        <v>203</v>
      </c>
      <c r="I30" s="21" t="s">
        <v>68</v>
      </c>
      <c r="J30" s="21">
        <v>5</v>
      </c>
      <c r="K30" s="21" t="s">
        <v>143</v>
      </c>
      <c r="L30" s="21">
        <f t="shared" ref="L30:L37" si="5">+M30+N30+O30</f>
        <v>50</v>
      </c>
      <c r="M30" s="21">
        <v>50</v>
      </c>
      <c r="N30" s="21"/>
      <c r="O30" s="21"/>
      <c r="P30" s="21" t="s">
        <v>204</v>
      </c>
      <c r="Q30" s="22">
        <v>385</v>
      </c>
      <c r="R30" s="21">
        <v>315</v>
      </c>
      <c r="S30" s="21">
        <v>0.3</v>
      </c>
      <c r="T30" s="22" t="s">
        <v>205</v>
      </c>
      <c r="U30" s="21" t="s">
        <v>206</v>
      </c>
      <c r="V30" s="21" t="s">
        <v>147</v>
      </c>
      <c r="W30" s="21" t="s">
        <v>148</v>
      </c>
      <c r="X30" s="21" t="s">
        <v>207</v>
      </c>
      <c r="Y30" s="21" t="s">
        <v>208</v>
      </c>
      <c r="Z30" s="21" t="s">
        <v>209</v>
      </c>
      <c r="AA30" s="21" t="s">
        <v>210</v>
      </c>
      <c r="AB30" s="22"/>
      <c r="AC30" s="21"/>
      <c r="AD30" s="22" t="s">
        <v>129</v>
      </c>
      <c r="AE30" s="48" t="s">
        <v>211</v>
      </c>
      <c r="AF30" s="22"/>
      <c r="AG30" s="52" t="s">
        <v>59</v>
      </c>
    </row>
    <row r="31" s="3" customFormat="1" ht="66" customHeight="1" spans="1:33">
      <c r="A31" s="21">
        <v>2</v>
      </c>
      <c r="B31" s="22" t="s">
        <v>212</v>
      </c>
      <c r="C31" s="21" t="s">
        <v>40</v>
      </c>
      <c r="D31" s="22" t="s">
        <v>41</v>
      </c>
      <c r="E31" s="21" t="s">
        <v>213</v>
      </c>
      <c r="F31" s="21" t="s">
        <v>214</v>
      </c>
      <c r="G31" s="22" t="s">
        <v>215</v>
      </c>
      <c r="H31" s="22" t="s">
        <v>216</v>
      </c>
      <c r="I31" s="22" t="s">
        <v>217</v>
      </c>
      <c r="J31" s="22">
        <v>500</v>
      </c>
      <c r="K31" s="22" t="s">
        <v>218</v>
      </c>
      <c r="L31" s="21">
        <f t="shared" si="5"/>
        <v>50</v>
      </c>
      <c r="M31" s="21">
        <v>50</v>
      </c>
      <c r="N31" s="21"/>
      <c r="O31" s="21"/>
      <c r="P31" s="21" t="s">
        <v>219</v>
      </c>
      <c r="Q31" s="22">
        <v>1381</v>
      </c>
      <c r="R31" s="22">
        <v>1017</v>
      </c>
      <c r="S31" s="21" t="s">
        <v>220</v>
      </c>
      <c r="T31" s="21" t="s">
        <v>221</v>
      </c>
      <c r="U31" s="21" t="s">
        <v>222</v>
      </c>
      <c r="V31" s="21" t="s">
        <v>147</v>
      </c>
      <c r="W31" s="21" t="s">
        <v>52</v>
      </c>
      <c r="X31" s="21" t="s">
        <v>207</v>
      </c>
      <c r="Y31" s="21" t="s">
        <v>208</v>
      </c>
      <c r="Z31" s="21" t="s">
        <v>202</v>
      </c>
      <c r="AA31" s="21" t="s">
        <v>210</v>
      </c>
      <c r="AB31" s="22"/>
      <c r="AC31" s="22"/>
      <c r="AD31" s="22" t="s">
        <v>129</v>
      </c>
      <c r="AE31" s="48" t="s">
        <v>223</v>
      </c>
      <c r="AF31" s="22"/>
      <c r="AG31" s="52" t="s">
        <v>59</v>
      </c>
    </row>
    <row r="32" s="3" customFormat="1" ht="66" customHeight="1" spans="1:33">
      <c r="A32" s="21">
        <v>3</v>
      </c>
      <c r="B32" s="22" t="s">
        <v>224</v>
      </c>
      <c r="C32" s="21" t="s">
        <v>40</v>
      </c>
      <c r="D32" s="22" t="s">
        <v>41</v>
      </c>
      <c r="E32" s="21" t="s">
        <v>42</v>
      </c>
      <c r="F32" s="21" t="s">
        <v>43</v>
      </c>
      <c r="G32" s="22" t="s">
        <v>225</v>
      </c>
      <c r="H32" s="22" t="s">
        <v>226</v>
      </c>
      <c r="I32" s="22" t="s">
        <v>46</v>
      </c>
      <c r="J32" s="22">
        <v>13</v>
      </c>
      <c r="K32" s="22" t="s">
        <v>143</v>
      </c>
      <c r="L32" s="21">
        <f t="shared" si="5"/>
        <v>25</v>
      </c>
      <c r="M32" s="21">
        <v>25</v>
      </c>
      <c r="N32" s="21"/>
      <c r="O32" s="21"/>
      <c r="P32" s="21" t="s">
        <v>227</v>
      </c>
      <c r="Q32" s="22">
        <v>2064</v>
      </c>
      <c r="R32" s="22">
        <v>1478</v>
      </c>
      <c r="S32" s="21"/>
      <c r="T32" s="21" t="s">
        <v>228</v>
      </c>
      <c r="U32" s="21" t="s">
        <v>222</v>
      </c>
      <c r="V32" s="21" t="s">
        <v>51</v>
      </c>
      <c r="W32" s="21" t="s">
        <v>52</v>
      </c>
      <c r="X32" s="21" t="s">
        <v>207</v>
      </c>
      <c r="Y32" s="21" t="s">
        <v>208</v>
      </c>
      <c r="Z32" s="21" t="s">
        <v>229</v>
      </c>
      <c r="AA32" s="21" t="s">
        <v>230</v>
      </c>
      <c r="AB32" s="22"/>
      <c r="AC32" s="22"/>
      <c r="AD32" s="22" t="s">
        <v>129</v>
      </c>
      <c r="AE32" s="48" t="s">
        <v>211</v>
      </c>
      <c r="AF32" s="22"/>
      <c r="AG32" s="52" t="s">
        <v>59</v>
      </c>
    </row>
    <row r="33" s="3" customFormat="1" ht="66" customHeight="1" spans="1:33">
      <c r="A33" s="21">
        <v>4</v>
      </c>
      <c r="B33" s="22" t="s">
        <v>231</v>
      </c>
      <c r="C33" s="21" t="s">
        <v>40</v>
      </c>
      <c r="D33" s="22" t="s">
        <v>41</v>
      </c>
      <c r="E33" s="21" t="s">
        <v>213</v>
      </c>
      <c r="F33" s="21" t="s">
        <v>214</v>
      </c>
      <c r="G33" s="22" t="s">
        <v>232</v>
      </c>
      <c r="H33" s="22" t="s">
        <v>216</v>
      </c>
      <c r="I33" s="22" t="s">
        <v>217</v>
      </c>
      <c r="J33" s="22">
        <v>500</v>
      </c>
      <c r="K33" s="22" t="s">
        <v>218</v>
      </c>
      <c r="L33" s="21">
        <f t="shared" si="5"/>
        <v>50</v>
      </c>
      <c r="M33" s="21">
        <v>50</v>
      </c>
      <c r="N33" s="21"/>
      <c r="O33" s="21"/>
      <c r="P33" s="21" t="s">
        <v>219</v>
      </c>
      <c r="Q33" s="22">
        <v>2064</v>
      </c>
      <c r="R33" s="22">
        <v>1478</v>
      </c>
      <c r="S33" s="21" t="s">
        <v>220</v>
      </c>
      <c r="T33" s="21" t="s">
        <v>221</v>
      </c>
      <c r="U33" s="21" t="s">
        <v>222</v>
      </c>
      <c r="V33" s="21" t="s">
        <v>147</v>
      </c>
      <c r="W33" s="21" t="s">
        <v>52</v>
      </c>
      <c r="X33" s="21" t="s">
        <v>207</v>
      </c>
      <c r="Y33" s="21" t="s">
        <v>208</v>
      </c>
      <c r="Z33" s="21" t="s">
        <v>229</v>
      </c>
      <c r="AA33" s="21" t="s">
        <v>230</v>
      </c>
      <c r="AB33" s="22"/>
      <c r="AC33" s="22"/>
      <c r="AD33" s="22" t="s">
        <v>129</v>
      </c>
      <c r="AE33" s="48" t="s">
        <v>223</v>
      </c>
      <c r="AF33" s="22"/>
      <c r="AG33" s="52" t="s">
        <v>59</v>
      </c>
    </row>
    <row r="34" s="3" customFormat="1" ht="76" customHeight="1" spans="1:33">
      <c r="A34" s="21">
        <v>5</v>
      </c>
      <c r="B34" s="22" t="s">
        <v>233</v>
      </c>
      <c r="C34" s="21" t="s">
        <v>40</v>
      </c>
      <c r="D34" s="22" t="s">
        <v>41</v>
      </c>
      <c r="E34" s="21" t="s">
        <v>42</v>
      </c>
      <c r="F34" s="21" t="s">
        <v>65</v>
      </c>
      <c r="G34" s="21" t="s">
        <v>234</v>
      </c>
      <c r="H34" s="22" t="s">
        <v>235</v>
      </c>
      <c r="I34" s="22" t="s">
        <v>236</v>
      </c>
      <c r="J34" s="22">
        <v>20</v>
      </c>
      <c r="K34" s="22" t="s">
        <v>237</v>
      </c>
      <c r="L34" s="21">
        <f t="shared" si="5"/>
        <v>60</v>
      </c>
      <c r="M34" s="22">
        <v>60</v>
      </c>
      <c r="N34" s="21"/>
      <c r="O34" s="21"/>
      <c r="P34" s="21" t="s">
        <v>238</v>
      </c>
      <c r="Q34" s="22">
        <v>1206</v>
      </c>
      <c r="R34" s="22">
        <v>686</v>
      </c>
      <c r="S34" s="21"/>
      <c r="T34" s="21" t="s">
        <v>239</v>
      </c>
      <c r="U34" s="21" t="s">
        <v>206</v>
      </c>
      <c r="V34" s="21" t="s">
        <v>51</v>
      </c>
      <c r="W34" s="21" t="s">
        <v>52</v>
      </c>
      <c r="X34" s="21" t="s">
        <v>207</v>
      </c>
      <c r="Y34" s="21" t="s">
        <v>208</v>
      </c>
      <c r="Z34" s="22" t="s">
        <v>234</v>
      </c>
      <c r="AA34" s="21" t="s">
        <v>240</v>
      </c>
      <c r="AB34" s="22"/>
      <c r="AC34" s="22"/>
      <c r="AD34" s="22" t="s">
        <v>129</v>
      </c>
      <c r="AE34" s="48" t="s">
        <v>223</v>
      </c>
      <c r="AF34" s="22"/>
      <c r="AG34" s="52" t="s">
        <v>59</v>
      </c>
    </row>
    <row r="35" s="3" customFormat="1" ht="76" customHeight="1" spans="1:33">
      <c r="A35" s="21">
        <v>6</v>
      </c>
      <c r="B35" s="22" t="s">
        <v>241</v>
      </c>
      <c r="C35" s="21" t="s">
        <v>40</v>
      </c>
      <c r="D35" s="22" t="s">
        <v>41</v>
      </c>
      <c r="E35" s="21" t="s">
        <v>42</v>
      </c>
      <c r="F35" s="21" t="s">
        <v>65</v>
      </c>
      <c r="G35" s="22" t="s">
        <v>234</v>
      </c>
      <c r="H35" s="21" t="s">
        <v>242</v>
      </c>
      <c r="I35" s="22" t="s">
        <v>163</v>
      </c>
      <c r="J35" s="22">
        <v>5</v>
      </c>
      <c r="K35" s="22" t="s">
        <v>218</v>
      </c>
      <c r="L35" s="21">
        <f t="shared" si="5"/>
        <v>15</v>
      </c>
      <c r="M35" s="21">
        <v>15</v>
      </c>
      <c r="N35" s="21"/>
      <c r="O35" s="21"/>
      <c r="P35" s="21" t="s">
        <v>238</v>
      </c>
      <c r="Q35" s="22">
        <v>1206</v>
      </c>
      <c r="R35" s="22">
        <v>686</v>
      </c>
      <c r="S35" s="21"/>
      <c r="T35" s="21" t="s">
        <v>243</v>
      </c>
      <c r="U35" s="22" t="s">
        <v>244</v>
      </c>
      <c r="V35" s="21" t="s">
        <v>51</v>
      </c>
      <c r="W35" s="21" t="s">
        <v>52</v>
      </c>
      <c r="X35" s="21" t="s">
        <v>207</v>
      </c>
      <c r="Y35" s="21" t="s">
        <v>208</v>
      </c>
      <c r="Z35" s="22" t="s">
        <v>234</v>
      </c>
      <c r="AA35" s="21" t="s">
        <v>240</v>
      </c>
      <c r="AB35" s="22"/>
      <c r="AC35" s="22"/>
      <c r="AD35" s="22" t="s">
        <v>129</v>
      </c>
      <c r="AE35" s="48" t="s">
        <v>245</v>
      </c>
      <c r="AF35" s="22"/>
      <c r="AG35" s="52" t="s">
        <v>59</v>
      </c>
    </row>
    <row r="36" s="3" customFormat="1" ht="76" customHeight="1" spans="1:33">
      <c r="A36" s="21">
        <v>7</v>
      </c>
      <c r="B36" s="22" t="s">
        <v>246</v>
      </c>
      <c r="C36" s="21" t="s">
        <v>40</v>
      </c>
      <c r="D36" s="22" t="s">
        <v>41</v>
      </c>
      <c r="E36" s="21" t="s">
        <v>42</v>
      </c>
      <c r="F36" s="21" t="s">
        <v>65</v>
      </c>
      <c r="G36" s="22" t="s">
        <v>232</v>
      </c>
      <c r="H36" s="21" t="s">
        <v>247</v>
      </c>
      <c r="I36" s="22" t="s">
        <v>163</v>
      </c>
      <c r="J36" s="22">
        <v>15</v>
      </c>
      <c r="K36" s="22" t="s">
        <v>218</v>
      </c>
      <c r="L36" s="21">
        <f t="shared" si="5"/>
        <v>45</v>
      </c>
      <c r="M36" s="21">
        <v>45</v>
      </c>
      <c r="N36" s="21"/>
      <c r="O36" s="21"/>
      <c r="P36" s="21" t="s">
        <v>238</v>
      </c>
      <c r="Q36" s="22">
        <v>1582</v>
      </c>
      <c r="R36" s="22">
        <v>1135</v>
      </c>
      <c r="S36" s="21" t="s">
        <v>220</v>
      </c>
      <c r="T36" s="21" t="s">
        <v>248</v>
      </c>
      <c r="U36" s="22" t="s">
        <v>244</v>
      </c>
      <c r="V36" s="21" t="s">
        <v>51</v>
      </c>
      <c r="W36" s="21" t="s">
        <v>52</v>
      </c>
      <c r="X36" s="21" t="s">
        <v>207</v>
      </c>
      <c r="Y36" s="21" t="s">
        <v>208</v>
      </c>
      <c r="Z36" s="21" t="s">
        <v>249</v>
      </c>
      <c r="AA36" s="21" t="s">
        <v>250</v>
      </c>
      <c r="AB36" s="22"/>
      <c r="AC36" s="22"/>
      <c r="AD36" s="22" t="s">
        <v>129</v>
      </c>
      <c r="AE36" s="48" t="s">
        <v>245</v>
      </c>
      <c r="AF36" s="22"/>
      <c r="AG36" s="52" t="s">
        <v>59</v>
      </c>
    </row>
    <row r="37" s="3" customFormat="1" ht="54" customHeight="1" spans="1:33">
      <c r="A37" s="21">
        <v>8</v>
      </c>
      <c r="B37" s="22" t="s">
        <v>251</v>
      </c>
      <c r="C37" s="21" t="s">
        <v>40</v>
      </c>
      <c r="D37" s="22" t="s">
        <v>41</v>
      </c>
      <c r="E37" s="21" t="s">
        <v>213</v>
      </c>
      <c r="F37" s="21" t="s">
        <v>214</v>
      </c>
      <c r="G37" s="22" t="s">
        <v>232</v>
      </c>
      <c r="H37" s="22" t="s">
        <v>216</v>
      </c>
      <c r="I37" s="22" t="s">
        <v>217</v>
      </c>
      <c r="J37" s="22">
        <v>500</v>
      </c>
      <c r="K37" s="22" t="s">
        <v>218</v>
      </c>
      <c r="L37" s="21">
        <f t="shared" si="5"/>
        <v>50</v>
      </c>
      <c r="M37" s="21">
        <v>50</v>
      </c>
      <c r="N37" s="21"/>
      <c r="O37" s="21"/>
      <c r="P37" s="21" t="s">
        <v>219</v>
      </c>
      <c r="Q37" s="22">
        <v>1582</v>
      </c>
      <c r="R37" s="22">
        <v>1135</v>
      </c>
      <c r="S37" s="21" t="s">
        <v>220</v>
      </c>
      <c r="T37" s="21" t="s">
        <v>221</v>
      </c>
      <c r="U37" s="21" t="s">
        <v>252</v>
      </c>
      <c r="V37" s="21" t="s">
        <v>147</v>
      </c>
      <c r="W37" s="21" t="s">
        <v>52</v>
      </c>
      <c r="X37" s="21" t="s">
        <v>207</v>
      </c>
      <c r="Y37" s="21" t="s">
        <v>208</v>
      </c>
      <c r="Z37" s="21" t="s">
        <v>249</v>
      </c>
      <c r="AA37" s="21" t="s">
        <v>250</v>
      </c>
      <c r="AB37" s="22"/>
      <c r="AC37" s="22"/>
      <c r="AD37" s="22" t="s">
        <v>129</v>
      </c>
      <c r="AE37" s="48" t="s">
        <v>223</v>
      </c>
      <c r="AF37" s="22"/>
      <c r="AG37" s="52" t="s">
        <v>59</v>
      </c>
    </row>
    <row r="38" s="3" customFormat="1" ht="26" customHeight="1" spans="1:33">
      <c r="A38" s="23" t="s">
        <v>118</v>
      </c>
      <c r="B38" s="21">
        <v>8</v>
      </c>
      <c r="C38" s="21"/>
      <c r="D38" s="21"/>
      <c r="E38" s="21"/>
      <c r="F38" s="21"/>
      <c r="G38" s="21"/>
      <c r="H38" s="22"/>
      <c r="I38" s="21"/>
      <c r="J38" s="21"/>
      <c r="K38" s="21"/>
      <c r="L38" s="21">
        <f t="shared" ref="L38:AG38" si="6">SUM(L30:L37)</f>
        <v>345</v>
      </c>
      <c r="M38" s="21">
        <f t="shared" si="6"/>
        <v>345</v>
      </c>
      <c r="N38" s="21">
        <f t="shared" si="6"/>
        <v>0</v>
      </c>
      <c r="O38" s="21">
        <f t="shared" si="6"/>
        <v>0</v>
      </c>
      <c r="P38" s="21">
        <f t="shared" si="6"/>
        <v>0</v>
      </c>
      <c r="Q38" s="21">
        <f t="shared" si="6"/>
        <v>11470</v>
      </c>
      <c r="R38" s="21">
        <f t="shared" si="6"/>
        <v>7930</v>
      </c>
      <c r="S38" s="21">
        <f t="shared" si="6"/>
        <v>0.3</v>
      </c>
      <c r="T38" s="21">
        <f t="shared" si="6"/>
        <v>0</v>
      </c>
      <c r="U38" s="21">
        <f t="shared" si="6"/>
        <v>0</v>
      </c>
      <c r="V38" s="21">
        <f t="shared" si="6"/>
        <v>0</v>
      </c>
      <c r="W38" s="21">
        <f t="shared" si="6"/>
        <v>0</v>
      </c>
      <c r="X38" s="21">
        <f t="shared" si="6"/>
        <v>0</v>
      </c>
      <c r="Y38" s="21">
        <f t="shared" si="6"/>
        <v>0</v>
      </c>
      <c r="Z38" s="21">
        <f t="shared" si="6"/>
        <v>0</v>
      </c>
      <c r="AA38" s="21">
        <f t="shared" si="6"/>
        <v>0</v>
      </c>
      <c r="AB38" s="21">
        <f t="shared" si="6"/>
        <v>0</v>
      </c>
      <c r="AC38" s="21">
        <f t="shared" si="6"/>
        <v>0</v>
      </c>
      <c r="AD38" s="21">
        <f t="shared" si="6"/>
        <v>0</v>
      </c>
      <c r="AE38" s="21">
        <f t="shared" si="6"/>
        <v>0</v>
      </c>
      <c r="AF38" s="21">
        <f t="shared" si="6"/>
        <v>0</v>
      </c>
      <c r="AG38" s="21">
        <f t="shared" si="6"/>
        <v>0</v>
      </c>
    </row>
    <row r="39" s="3" customFormat="1" ht="87" customHeight="1" spans="1:33">
      <c r="A39" s="21">
        <v>1</v>
      </c>
      <c r="B39" s="22" t="s">
        <v>253</v>
      </c>
      <c r="C39" s="21" t="s">
        <v>40</v>
      </c>
      <c r="D39" s="21" t="s">
        <v>41</v>
      </c>
      <c r="E39" s="21" t="s">
        <v>213</v>
      </c>
      <c r="F39" s="21" t="s">
        <v>254</v>
      </c>
      <c r="G39" s="22" t="s">
        <v>255</v>
      </c>
      <c r="H39" s="22" t="s">
        <v>256</v>
      </c>
      <c r="I39" s="22" t="s">
        <v>257</v>
      </c>
      <c r="J39" s="22">
        <v>60</v>
      </c>
      <c r="K39" s="22" t="s">
        <v>106</v>
      </c>
      <c r="L39" s="21">
        <f>M39+N39+O39</f>
        <v>20</v>
      </c>
      <c r="M39" s="22">
        <v>20</v>
      </c>
      <c r="N39" s="21"/>
      <c r="O39" s="21"/>
      <c r="P39" s="21" t="s">
        <v>258</v>
      </c>
      <c r="Q39" s="21">
        <v>866</v>
      </c>
      <c r="R39" s="21">
        <v>319</v>
      </c>
      <c r="S39" s="21"/>
      <c r="T39" s="21" t="s">
        <v>259</v>
      </c>
      <c r="U39" s="21" t="s">
        <v>260</v>
      </c>
      <c r="V39" s="21" t="s">
        <v>147</v>
      </c>
      <c r="W39" s="21" t="s">
        <v>52</v>
      </c>
      <c r="X39" s="22" t="s">
        <v>261</v>
      </c>
      <c r="Y39" s="22" t="s">
        <v>262</v>
      </c>
      <c r="Z39" s="22" t="s">
        <v>263</v>
      </c>
      <c r="AA39" s="21" t="s">
        <v>264</v>
      </c>
      <c r="AB39" s="22"/>
      <c r="AC39" s="22"/>
      <c r="AD39" s="22" t="s">
        <v>129</v>
      </c>
      <c r="AE39" s="22" t="s">
        <v>265</v>
      </c>
      <c r="AF39" s="22"/>
      <c r="AG39" s="52" t="s">
        <v>59</v>
      </c>
    </row>
    <row r="40" s="3" customFormat="1" ht="78.75" spans="1:33">
      <c r="A40" s="21">
        <v>2</v>
      </c>
      <c r="B40" s="22" t="s">
        <v>266</v>
      </c>
      <c r="C40" s="21" t="s">
        <v>40</v>
      </c>
      <c r="D40" s="21" t="s">
        <v>41</v>
      </c>
      <c r="E40" s="21" t="s">
        <v>213</v>
      </c>
      <c r="F40" s="21" t="s">
        <v>254</v>
      </c>
      <c r="G40" s="22" t="s">
        <v>267</v>
      </c>
      <c r="H40" s="22" t="s">
        <v>268</v>
      </c>
      <c r="I40" s="22" t="s">
        <v>257</v>
      </c>
      <c r="J40" s="22">
        <v>30</v>
      </c>
      <c r="K40" s="22" t="s">
        <v>106</v>
      </c>
      <c r="L40" s="21">
        <f>M40+N40+O40</f>
        <v>10</v>
      </c>
      <c r="M40" s="22">
        <v>10</v>
      </c>
      <c r="N40" s="21"/>
      <c r="O40" s="21"/>
      <c r="P40" s="21" t="s">
        <v>258</v>
      </c>
      <c r="Q40" s="21">
        <v>866</v>
      </c>
      <c r="R40" s="21">
        <v>319</v>
      </c>
      <c r="S40" s="21"/>
      <c r="T40" s="21" t="s">
        <v>259</v>
      </c>
      <c r="U40" s="21" t="s">
        <v>260</v>
      </c>
      <c r="V40" s="21" t="s">
        <v>147</v>
      </c>
      <c r="W40" s="21" t="s">
        <v>52</v>
      </c>
      <c r="X40" s="22" t="s">
        <v>261</v>
      </c>
      <c r="Y40" s="22" t="s">
        <v>262</v>
      </c>
      <c r="Z40" s="22" t="s">
        <v>263</v>
      </c>
      <c r="AA40" s="21" t="s">
        <v>264</v>
      </c>
      <c r="AB40" s="22"/>
      <c r="AC40" s="22"/>
      <c r="AD40" s="22" t="s">
        <v>129</v>
      </c>
      <c r="AE40" s="22" t="s">
        <v>265</v>
      </c>
      <c r="AF40" s="22"/>
      <c r="AG40" s="52" t="s">
        <v>59</v>
      </c>
    </row>
    <row r="41" s="3" customFormat="1" ht="65" customHeight="1" spans="1:33">
      <c r="A41" s="21">
        <v>3</v>
      </c>
      <c r="B41" s="22" t="s">
        <v>269</v>
      </c>
      <c r="C41" s="21" t="s">
        <v>40</v>
      </c>
      <c r="D41" s="21" t="s">
        <v>41</v>
      </c>
      <c r="E41" s="21" t="s">
        <v>42</v>
      </c>
      <c r="F41" s="21" t="s">
        <v>43</v>
      </c>
      <c r="G41" s="21" t="s">
        <v>270</v>
      </c>
      <c r="H41" s="21" t="s">
        <v>271</v>
      </c>
      <c r="I41" s="21" t="s">
        <v>46</v>
      </c>
      <c r="J41" s="21" t="s">
        <v>272</v>
      </c>
      <c r="K41" s="21" t="s">
        <v>106</v>
      </c>
      <c r="L41" s="21">
        <f>M41+N41+O41</f>
        <v>55</v>
      </c>
      <c r="M41" s="21">
        <v>55</v>
      </c>
      <c r="N41" s="21"/>
      <c r="O41" s="21"/>
      <c r="P41" s="21" t="s">
        <v>273</v>
      </c>
      <c r="Q41" s="21">
        <v>438</v>
      </c>
      <c r="R41" s="21">
        <v>200</v>
      </c>
      <c r="S41" s="21"/>
      <c r="T41" s="21" t="s">
        <v>274</v>
      </c>
      <c r="U41" s="21" t="s">
        <v>275</v>
      </c>
      <c r="V41" s="21" t="s">
        <v>51</v>
      </c>
      <c r="W41" s="21" t="s">
        <v>52</v>
      </c>
      <c r="X41" s="22" t="s">
        <v>261</v>
      </c>
      <c r="Y41" s="22" t="s">
        <v>262</v>
      </c>
      <c r="Z41" s="21" t="s">
        <v>276</v>
      </c>
      <c r="AA41" s="21" t="s">
        <v>277</v>
      </c>
      <c r="AB41" s="22"/>
      <c r="AC41" s="22"/>
      <c r="AD41" s="22" t="s">
        <v>129</v>
      </c>
      <c r="AE41" s="22" t="s">
        <v>265</v>
      </c>
      <c r="AF41" s="22"/>
      <c r="AG41" s="52" t="s">
        <v>59</v>
      </c>
    </row>
    <row r="42" s="3" customFormat="1" ht="27" customHeight="1" spans="1:33">
      <c r="A42" s="23" t="s">
        <v>118</v>
      </c>
      <c r="B42" s="21">
        <v>3</v>
      </c>
      <c r="C42" s="25"/>
      <c r="D42" s="25"/>
      <c r="E42" s="25"/>
      <c r="F42" s="25"/>
      <c r="G42" s="25"/>
      <c r="H42" s="25"/>
      <c r="I42" s="25"/>
      <c r="J42" s="25"/>
      <c r="K42" s="25"/>
      <c r="L42" s="25">
        <f t="shared" ref="L42:AG42" si="7">SUM(L39:L41)</f>
        <v>85</v>
      </c>
      <c r="M42" s="25">
        <f t="shared" si="7"/>
        <v>85</v>
      </c>
      <c r="N42" s="25">
        <f t="shared" si="7"/>
        <v>0</v>
      </c>
      <c r="O42" s="25">
        <f t="shared" si="7"/>
        <v>0</v>
      </c>
      <c r="P42" s="25">
        <f t="shared" si="7"/>
        <v>0</v>
      </c>
      <c r="Q42" s="25">
        <f t="shared" si="7"/>
        <v>2170</v>
      </c>
      <c r="R42" s="25">
        <f t="shared" si="7"/>
        <v>838</v>
      </c>
      <c r="S42" s="25">
        <f t="shared" si="7"/>
        <v>0</v>
      </c>
      <c r="T42" s="25">
        <f t="shared" si="7"/>
        <v>0</v>
      </c>
      <c r="U42" s="25">
        <f t="shared" si="7"/>
        <v>0</v>
      </c>
      <c r="V42" s="25">
        <f t="shared" si="7"/>
        <v>0</v>
      </c>
      <c r="W42" s="25">
        <f t="shared" si="7"/>
        <v>0</v>
      </c>
      <c r="X42" s="25">
        <f t="shared" si="7"/>
        <v>0</v>
      </c>
      <c r="Y42" s="25">
        <f t="shared" si="7"/>
        <v>0</v>
      </c>
      <c r="Z42" s="25">
        <f t="shared" si="7"/>
        <v>0</v>
      </c>
      <c r="AA42" s="25">
        <f t="shared" si="7"/>
        <v>0</v>
      </c>
      <c r="AB42" s="25">
        <f t="shared" si="7"/>
        <v>0</v>
      </c>
      <c r="AC42" s="25">
        <f t="shared" si="7"/>
        <v>0</v>
      </c>
      <c r="AD42" s="25">
        <f t="shared" si="7"/>
        <v>0</v>
      </c>
      <c r="AE42" s="25">
        <f t="shared" si="7"/>
        <v>0</v>
      </c>
      <c r="AF42" s="25">
        <f t="shared" si="7"/>
        <v>0</v>
      </c>
      <c r="AG42" s="25">
        <f t="shared" si="7"/>
        <v>0</v>
      </c>
    </row>
    <row r="43" s="3" customFormat="1" ht="64" customHeight="1" spans="1:33">
      <c r="A43" s="21">
        <v>1</v>
      </c>
      <c r="B43" s="21" t="s">
        <v>278</v>
      </c>
      <c r="C43" s="21" t="s">
        <v>279</v>
      </c>
      <c r="D43" s="22" t="s">
        <v>137</v>
      </c>
      <c r="E43" s="21" t="s">
        <v>159</v>
      </c>
      <c r="F43" s="21" t="s">
        <v>160</v>
      </c>
      <c r="G43" s="21" t="s">
        <v>280</v>
      </c>
      <c r="H43" s="21" t="s">
        <v>281</v>
      </c>
      <c r="I43" s="21" t="s">
        <v>282</v>
      </c>
      <c r="J43" s="21">
        <v>120</v>
      </c>
      <c r="K43" s="21" t="s">
        <v>143</v>
      </c>
      <c r="L43" s="21">
        <f>M43+N43+O43</f>
        <v>60</v>
      </c>
      <c r="M43" s="21">
        <v>60</v>
      </c>
      <c r="N43" s="21"/>
      <c r="O43" s="21"/>
      <c r="P43" s="21" t="s">
        <v>283</v>
      </c>
      <c r="Q43" s="22">
        <v>965</v>
      </c>
      <c r="R43" s="21">
        <v>557</v>
      </c>
      <c r="S43" s="21">
        <v>0.1</v>
      </c>
      <c r="T43" s="21" t="s">
        <v>284</v>
      </c>
      <c r="U43" s="21" t="s">
        <v>285</v>
      </c>
      <c r="V43" s="21" t="s">
        <v>147</v>
      </c>
      <c r="W43" s="21" t="s">
        <v>148</v>
      </c>
      <c r="X43" s="21" t="s">
        <v>286</v>
      </c>
      <c r="Y43" s="21" t="s">
        <v>287</v>
      </c>
      <c r="Z43" s="21" t="s">
        <v>280</v>
      </c>
      <c r="AA43" s="21" t="s">
        <v>288</v>
      </c>
      <c r="AB43" s="22"/>
      <c r="AC43" s="21"/>
      <c r="AD43" s="49" t="s">
        <v>58</v>
      </c>
      <c r="AE43" s="49" t="s">
        <v>245</v>
      </c>
      <c r="AF43" s="22"/>
      <c r="AG43" s="52" t="s">
        <v>59</v>
      </c>
    </row>
    <row r="44" s="3" customFormat="1" ht="64" customHeight="1" spans="1:33">
      <c r="A44" s="21">
        <v>2</v>
      </c>
      <c r="B44" s="21" t="s">
        <v>289</v>
      </c>
      <c r="C44" s="21" t="s">
        <v>40</v>
      </c>
      <c r="D44" s="22" t="s">
        <v>137</v>
      </c>
      <c r="E44" s="21" t="s">
        <v>174</v>
      </c>
      <c r="F44" s="21" t="s">
        <v>175</v>
      </c>
      <c r="G44" s="21" t="s">
        <v>280</v>
      </c>
      <c r="H44" s="22" t="s">
        <v>290</v>
      </c>
      <c r="I44" s="22" t="s">
        <v>142</v>
      </c>
      <c r="J44" s="22">
        <v>1</v>
      </c>
      <c r="K44" s="22" t="s">
        <v>291</v>
      </c>
      <c r="L44" s="21">
        <f>M44+N44+O44</f>
        <v>80</v>
      </c>
      <c r="M44" s="21">
        <v>80</v>
      </c>
      <c r="N44" s="21"/>
      <c r="O44" s="21"/>
      <c r="P44" s="21" t="s">
        <v>144</v>
      </c>
      <c r="Q44" s="21">
        <v>2860</v>
      </c>
      <c r="R44" s="21">
        <v>1952</v>
      </c>
      <c r="S44" s="21">
        <v>0.05</v>
      </c>
      <c r="T44" s="21" t="s">
        <v>292</v>
      </c>
      <c r="U44" s="21" t="s">
        <v>285</v>
      </c>
      <c r="V44" s="21" t="s">
        <v>147</v>
      </c>
      <c r="W44" s="21" t="s">
        <v>148</v>
      </c>
      <c r="X44" s="21" t="s">
        <v>286</v>
      </c>
      <c r="Y44" s="21" t="s">
        <v>287</v>
      </c>
      <c r="Z44" s="21" t="s">
        <v>280</v>
      </c>
      <c r="AA44" s="21" t="s">
        <v>288</v>
      </c>
      <c r="AB44" s="22"/>
      <c r="AC44" s="21"/>
      <c r="AD44" s="22" t="s">
        <v>153</v>
      </c>
      <c r="AE44" s="49" t="s">
        <v>293</v>
      </c>
      <c r="AF44" s="22"/>
      <c r="AG44" s="52" t="s">
        <v>59</v>
      </c>
    </row>
    <row r="45" s="3" customFormat="1" ht="105" customHeight="1" spans="1:33">
      <c r="A45" s="21">
        <v>3</v>
      </c>
      <c r="B45" s="21" t="s">
        <v>294</v>
      </c>
      <c r="C45" s="21" t="s">
        <v>40</v>
      </c>
      <c r="D45" s="22" t="s">
        <v>137</v>
      </c>
      <c r="E45" s="21" t="s">
        <v>174</v>
      </c>
      <c r="F45" s="21" t="s">
        <v>295</v>
      </c>
      <c r="G45" s="21" t="s">
        <v>296</v>
      </c>
      <c r="H45" s="21" t="s">
        <v>297</v>
      </c>
      <c r="I45" s="21" t="s">
        <v>298</v>
      </c>
      <c r="J45" s="21">
        <v>15</v>
      </c>
      <c r="K45" s="21" t="s">
        <v>291</v>
      </c>
      <c r="L45" s="21">
        <f>M45+N45+O45</f>
        <v>60</v>
      </c>
      <c r="M45" s="21">
        <v>60</v>
      </c>
      <c r="N45" s="21"/>
      <c r="O45" s="21"/>
      <c r="P45" s="21" t="s">
        <v>299</v>
      </c>
      <c r="Q45" s="22">
        <v>1200</v>
      </c>
      <c r="R45" s="21">
        <v>1100</v>
      </c>
      <c r="S45" s="21">
        <v>0.3</v>
      </c>
      <c r="T45" s="21" t="s">
        <v>300</v>
      </c>
      <c r="U45" s="21" t="s">
        <v>285</v>
      </c>
      <c r="V45" s="21" t="s">
        <v>147</v>
      </c>
      <c r="W45" s="21" t="s">
        <v>148</v>
      </c>
      <c r="X45" s="21" t="s">
        <v>286</v>
      </c>
      <c r="Y45" s="21" t="s">
        <v>287</v>
      </c>
      <c r="Z45" s="21" t="s">
        <v>301</v>
      </c>
      <c r="AA45" s="21" t="s">
        <v>302</v>
      </c>
      <c r="AB45" s="22"/>
      <c r="AC45" s="21"/>
      <c r="AD45" s="22" t="s">
        <v>153</v>
      </c>
      <c r="AE45" s="49" t="s">
        <v>293</v>
      </c>
      <c r="AF45" s="22"/>
      <c r="AG45" s="52" t="s">
        <v>59</v>
      </c>
    </row>
    <row r="46" s="3" customFormat="1" ht="25" customHeight="1" spans="1:33">
      <c r="A46" s="23" t="s">
        <v>118</v>
      </c>
      <c r="B46" s="21">
        <v>3</v>
      </c>
      <c r="C46" s="21"/>
      <c r="D46" s="21"/>
      <c r="E46" s="21"/>
      <c r="F46" s="21"/>
      <c r="G46" s="21"/>
      <c r="H46" s="22"/>
      <c r="I46" s="21"/>
      <c r="J46" s="21"/>
      <c r="K46" s="21"/>
      <c r="L46" s="21">
        <f t="shared" ref="L46:AG46" si="8">SUM(L43:L45)</f>
        <v>200</v>
      </c>
      <c r="M46" s="21">
        <f t="shared" si="8"/>
        <v>200</v>
      </c>
      <c r="N46" s="21">
        <f t="shared" si="8"/>
        <v>0</v>
      </c>
      <c r="O46" s="21">
        <f t="shared" si="8"/>
        <v>0</v>
      </c>
      <c r="P46" s="21">
        <f t="shared" si="8"/>
        <v>0</v>
      </c>
      <c r="Q46" s="21">
        <f t="shared" si="8"/>
        <v>5025</v>
      </c>
      <c r="R46" s="21">
        <f t="shared" si="8"/>
        <v>3609</v>
      </c>
      <c r="S46" s="21">
        <f t="shared" si="8"/>
        <v>0.45</v>
      </c>
      <c r="T46" s="21">
        <f t="shared" si="8"/>
        <v>0</v>
      </c>
      <c r="U46" s="21">
        <f t="shared" si="8"/>
        <v>0</v>
      </c>
      <c r="V46" s="21">
        <f t="shared" si="8"/>
        <v>0</v>
      </c>
      <c r="W46" s="21">
        <f t="shared" si="8"/>
        <v>0</v>
      </c>
      <c r="X46" s="21">
        <f t="shared" si="8"/>
        <v>0</v>
      </c>
      <c r="Y46" s="21">
        <f t="shared" si="8"/>
        <v>0</v>
      </c>
      <c r="Z46" s="21">
        <f t="shared" si="8"/>
        <v>0</v>
      </c>
      <c r="AA46" s="21">
        <f t="shared" si="8"/>
        <v>0</v>
      </c>
      <c r="AB46" s="21">
        <f t="shared" si="8"/>
        <v>0</v>
      </c>
      <c r="AC46" s="21">
        <f t="shared" si="8"/>
        <v>0</v>
      </c>
      <c r="AD46" s="21">
        <f t="shared" si="8"/>
        <v>0</v>
      </c>
      <c r="AE46" s="21">
        <f t="shared" si="8"/>
        <v>0</v>
      </c>
      <c r="AF46" s="21">
        <f t="shared" si="8"/>
        <v>0</v>
      </c>
      <c r="AG46" s="21">
        <f t="shared" si="8"/>
        <v>0</v>
      </c>
    </row>
    <row r="47" s="3" customFormat="1" ht="178" customHeight="1" spans="1:33">
      <c r="A47" s="22">
        <v>1</v>
      </c>
      <c r="B47" s="22" t="s">
        <v>303</v>
      </c>
      <c r="C47" s="22" t="s">
        <v>40</v>
      </c>
      <c r="D47" s="22" t="s">
        <v>41</v>
      </c>
      <c r="E47" s="21" t="s">
        <v>42</v>
      </c>
      <c r="F47" s="21" t="s">
        <v>43</v>
      </c>
      <c r="G47" s="22" t="s">
        <v>304</v>
      </c>
      <c r="H47" s="22" t="s">
        <v>305</v>
      </c>
      <c r="I47" s="22" t="s">
        <v>46</v>
      </c>
      <c r="J47" s="22">
        <v>2.5</v>
      </c>
      <c r="K47" s="22" t="s">
        <v>106</v>
      </c>
      <c r="L47" s="22">
        <f>M47+N47+O47</f>
        <v>75</v>
      </c>
      <c r="M47" s="22">
        <v>75</v>
      </c>
      <c r="N47" s="22"/>
      <c r="O47" s="22"/>
      <c r="P47" s="22" t="s">
        <v>306</v>
      </c>
      <c r="Q47" s="25">
        <v>380</v>
      </c>
      <c r="R47" s="22">
        <v>203</v>
      </c>
      <c r="S47" s="22"/>
      <c r="T47" s="45" t="s">
        <v>307</v>
      </c>
      <c r="U47" s="45" t="s">
        <v>308</v>
      </c>
      <c r="V47" s="21" t="s">
        <v>51</v>
      </c>
      <c r="W47" s="21" t="s">
        <v>52</v>
      </c>
      <c r="X47" s="22" t="s">
        <v>309</v>
      </c>
      <c r="Y47" s="22" t="s">
        <v>310</v>
      </c>
      <c r="Z47" s="22" t="s">
        <v>311</v>
      </c>
      <c r="AA47" s="22" t="s">
        <v>312</v>
      </c>
      <c r="AB47" s="22"/>
      <c r="AC47" s="22"/>
      <c r="AD47" s="22" t="s">
        <v>313</v>
      </c>
      <c r="AE47" s="22" t="s">
        <v>314</v>
      </c>
      <c r="AF47" s="22"/>
      <c r="AG47" s="52" t="s">
        <v>59</v>
      </c>
    </row>
    <row r="48" s="3" customFormat="1" ht="168" customHeight="1" spans="1:33">
      <c r="A48" s="22">
        <v>2</v>
      </c>
      <c r="B48" s="22" t="s">
        <v>315</v>
      </c>
      <c r="C48" s="22" t="s">
        <v>40</v>
      </c>
      <c r="D48" s="22" t="s">
        <v>137</v>
      </c>
      <c r="E48" s="21" t="s">
        <v>138</v>
      </c>
      <c r="F48" s="21" t="s">
        <v>139</v>
      </c>
      <c r="G48" s="22" t="s">
        <v>304</v>
      </c>
      <c r="H48" s="22" t="s">
        <v>316</v>
      </c>
      <c r="I48" s="22" t="s">
        <v>163</v>
      </c>
      <c r="J48" s="22">
        <v>412</v>
      </c>
      <c r="K48" s="22" t="s">
        <v>47</v>
      </c>
      <c r="L48" s="22">
        <f>M48+N48+O48</f>
        <v>20</v>
      </c>
      <c r="M48" s="22">
        <v>20</v>
      </c>
      <c r="N48" s="22"/>
      <c r="O48" s="22"/>
      <c r="P48" s="22" t="s">
        <v>317</v>
      </c>
      <c r="Q48" s="25">
        <v>380</v>
      </c>
      <c r="R48" s="22">
        <v>203</v>
      </c>
      <c r="S48" s="22"/>
      <c r="T48" s="45" t="s">
        <v>318</v>
      </c>
      <c r="U48" s="45" t="s">
        <v>319</v>
      </c>
      <c r="V48" s="21" t="s">
        <v>147</v>
      </c>
      <c r="W48" s="21" t="s">
        <v>148</v>
      </c>
      <c r="X48" s="22" t="s">
        <v>309</v>
      </c>
      <c r="Y48" s="22" t="s">
        <v>310</v>
      </c>
      <c r="Z48" s="22" t="s">
        <v>311</v>
      </c>
      <c r="AA48" s="22" t="s">
        <v>312</v>
      </c>
      <c r="AB48" s="22"/>
      <c r="AC48" s="22"/>
      <c r="AD48" s="22" t="s">
        <v>313</v>
      </c>
      <c r="AE48" s="22" t="s">
        <v>314</v>
      </c>
      <c r="AF48" s="22"/>
      <c r="AG48" s="52" t="s">
        <v>59</v>
      </c>
    </row>
    <row r="49" s="3" customFormat="1" ht="132" customHeight="1" spans="1:33">
      <c r="A49" s="22">
        <v>3</v>
      </c>
      <c r="B49" s="22" t="s">
        <v>320</v>
      </c>
      <c r="C49" s="22" t="s">
        <v>40</v>
      </c>
      <c r="D49" s="22" t="s">
        <v>41</v>
      </c>
      <c r="E49" s="21" t="s">
        <v>42</v>
      </c>
      <c r="F49" s="21" t="s">
        <v>43</v>
      </c>
      <c r="G49" s="22" t="s">
        <v>321</v>
      </c>
      <c r="H49" s="22" t="s">
        <v>322</v>
      </c>
      <c r="I49" s="22" t="s">
        <v>46</v>
      </c>
      <c r="J49" s="22">
        <v>2</v>
      </c>
      <c r="K49" s="22" t="s">
        <v>47</v>
      </c>
      <c r="L49" s="22">
        <f>M49+N49+O49</f>
        <v>49.5</v>
      </c>
      <c r="M49" s="22">
        <v>49.5</v>
      </c>
      <c r="N49" s="22"/>
      <c r="O49" s="22"/>
      <c r="P49" s="22" t="s">
        <v>323</v>
      </c>
      <c r="Q49" s="22">
        <v>1087</v>
      </c>
      <c r="R49" s="22">
        <v>554</v>
      </c>
      <c r="S49" s="22"/>
      <c r="T49" s="45" t="s">
        <v>324</v>
      </c>
      <c r="U49" s="45" t="s">
        <v>325</v>
      </c>
      <c r="V49" s="21" t="s">
        <v>51</v>
      </c>
      <c r="W49" s="21" t="s">
        <v>52</v>
      </c>
      <c r="X49" s="22" t="s">
        <v>309</v>
      </c>
      <c r="Y49" s="22" t="s">
        <v>310</v>
      </c>
      <c r="Z49" s="22" t="s">
        <v>326</v>
      </c>
      <c r="AA49" s="22" t="s">
        <v>327</v>
      </c>
      <c r="AB49" s="22"/>
      <c r="AC49" s="22"/>
      <c r="AD49" s="22" t="s">
        <v>328</v>
      </c>
      <c r="AE49" s="22" t="s">
        <v>329</v>
      </c>
      <c r="AF49" s="22"/>
      <c r="AG49" s="52" t="s">
        <v>59</v>
      </c>
    </row>
    <row r="50" s="3" customFormat="1" ht="22" customHeight="1" spans="1:33">
      <c r="A50" s="23" t="s">
        <v>118</v>
      </c>
      <c r="B50" s="21">
        <v>3</v>
      </c>
      <c r="C50" s="22"/>
      <c r="D50" s="22"/>
      <c r="E50" s="22"/>
      <c r="F50" s="22"/>
      <c r="G50" s="22"/>
      <c r="H50" s="22"/>
      <c r="I50" s="22"/>
      <c r="J50" s="22"/>
      <c r="K50" s="22"/>
      <c r="L50" s="22">
        <f t="shared" ref="L50:AG50" si="9">SUM(L47:L49)</f>
        <v>144.5</v>
      </c>
      <c r="M50" s="22">
        <f t="shared" si="9"/>
        <v>144.5</v>
      </c>
      <c r="N50" s="22">
        <f t="shared" si="9"/>
        <v>0</v>
      </c>
      <c r="O50" s="22">
        <f t="shared" si="9"/>
        <v>0</v>
      </c>
      <c r="P50" s="22">
        <f t="shared" si="9"/>
        <v>0</v>
      </c>
      <c r="Q50" s="22">
        <f t="shared" si="9"/>
        <v>1847</v>
      </c>
      <c r="R50" s="22">
        <f t="shared" si="9"/>
        <v>960</v>
      </c>
      <c r="S50" s="22">
        <f t="shared" si="9"/>
        <v>0</v>
      </c>
      <c r="T50" s="22">
        <f t="shared" si="9"/>
        <v>0</v>
      </c>
      <c r="U50" s="22">
        <f t="shared" si="9"/>
        <v>0</v>
      </c>
      <c r="V50" s="22">
        <f t="shared" si="9"/>
        <v>0</v>
      </c>
      <c r="W50" s="22">
        <f t="shared" si="9"/>
        <v>0</v>
      </c>
      <c r="X50" s="22">
        <f t="shared" si="9"/>
        <v>0</v>
      </c>
      <c r="Y50" s="22">
        <f t="shared" si="9"/>
        <v>0</v>
      </c>
      <c r="Z50" s="22">
        <f t="shared" si="9"/>
        <v>0</v>
      </c>
      <c r="AA50" s="22">
        <f t="shared" si="9"/>
        <v>0</v>
      </c>
      <c r="AB50" s="22">
        <f t="shared" si="9"/>
        <v>0</v>
      </c>
      <c r="AC50" s="22">
        <f t="shared" si="9"/>
        <v>0</v>
      </c>
      <c r="AD50" s="22">
        <f t="shared" si="9"/>
        <v>0</v>
      </c>
      <c r="AE50" s="22">
        <f t="shared" si="9"/>
        <v>0</v>
      </c>
      <c r="AF50" s="22">
        <f t="shared" si="9"/>
        <v>0</v>
      </c>
      <c r="AG50" s="22">
        <f t="shared" si="9"/>
        <v>0</v>
      </c>
    </row>
    <row r="51" s="3" customFormat="1" ht="75" customHeight="1" spans="1:33">
      <c r="A51" s="25">
        <v>1</v>
      </c>
      <c r="B51" s="22" t="s">
        <v>330</v>
      </c>
      <c r="C51" s="22" t="s">
        <v>40</v>
      </c>
      <c r="D51" s="22" t="s">
        <v>137</v>
      </c>
      <c r="E51" s="22" t="s">
        <v>159</v>
      </c>
      <c r="F51" s="22" t="s">
        <v>160</v>
      </c>
      <c r="G51" s="22" t="s">
        <v>331</v>
      </c>
      <c r="H51" s="22" t="s">
        <v>332</v>
      </c>
      <c r="I51" s="22" t="s">
        <v>333</v>
      </c>
      <c r="J51" s="22">
        <v>10</v>
      </c>
      <c r="K51" s="22" t="s">
        <v>143</v>
      </c>
      <c r="L51" s="22">
        <f>M51+N51+O51</f>
        <v>30</v>
      </c>
      <c r="M51" s="22">
        <v>30</v>
      </c>
      <c r="N51" s="22"/>
      <c r="O51" s="22"/>
      <c r="P51" s="22" t="s">
        <v>334</v>
      </c>
      <c r="Q51" s="22">
        <v>28</v>
      </c>
      <c r="R51" s="22">
        <v>19</v>
      </c>
      <c r="S51" s="22"/>
      <c r="T51" s="22" t="s">
        <v>335</v>
      </c>
      <c r="U51" s="22" t="s">
        <v>336</v>
      </c>
      <c r="V51" s="21" t="s">
        <v>147</v>
      </c>
      <c r="W51" s="21" t="s">
        <v>148</v>
      </c>
      <c r="X51" s="22" t="s">
        <v>337</v>
      </c>
      <c r="Y51" s="22" t="s">
        <v>338</v>
      </c>
      <c r="Z51" s="22" t="s">
        <v>339</v>
      </c>
      <c r="AA51" s="22" t="s">
        <v>340</v>
      </c>
      <c r="AB51" s="22"/>
      <c r="AC51" s="22"/>
      <c r="AD51" s="22" t="s">
        <v>341</v>
      </c>
      <c r="AE51" s="22" t="s">
        <v>342</v>
      </c>
      <c r="AF51" s="22"/>
      <c r="AG51" s="52" t="s">
        <v>59</v>
      </c>
    </row>
    <row r="52" s="3" customFormat="1" ht="75" customHeight="1" spans="1:33">
      <c r="A52" s="25">
        <v>2</v>
      </c>
      <c r="B52" s="22" t="s">
        <v>343</v>
      </c>
      <c r="C52" s="22" t="s">
        <v>40</v>
      </c>
      <c r="D52" s="22" t="s">
        <v>137</v>
      </c>
      <c r="E52" s="21" t="s">
        <v>138</v>
      </c>
      <c r="F52" s="21" t="s">
        <v>139</v>
      </c>
      <c r="G52" s="22" t="s">
        <v>344</v>
      </c>
      <c r="H52" s="22" t="s">
        <v>345</v>
      </c>
      <c r="I52" s="22" t="s">
        <v>236</v>
      </c>
      <c r="J52" s="22">
        <v>900</v>
      </c>
      <c r="K52" s="22" t="s">
        <v>143</v>
      </c>
      <c r="L52" s="22">
        <f>M52+N52+O52</f>
        <v>18</v>
      </c>
      <c r="M52" s="22">
        <v>18</v>
      </c>
      <c r="N52" s="22"/>
      <c r="O52" s="22"/>
      <c r="P52" s="22" t="s">
        <v>346</v>
      </c>
      <c r="Q52" s="22">
        <v>368</v>
      </c>
      <c r="R52" s="22">
        <v>283</v>
      </c>
      <c r="S52" s="22"/>
      <c r="T52" s="22" t="s">
        <v>345</v>
      </c>
      <c r="U52" s="22" t="s">
        <v>347</v>
      </c>
      <c r="V52" s="21" t="s">
        <v>147</v>
      </c>
      <c r="W52" s="21" t="s">
        <v>148</v>
      </c>
      <c r="X52" s="22" t="s">
        <v>337</v>
      </c>
      <c r="Y52" s="22" t="s">
        <v>338</v>
      </c>
      <c r="Z52" s="22" t="s">
        <v>339</v>
      </c>
      <c r="AA52" s="22" t="s">
        <v>340</v>
      </c>
      <c r="AB52" s="22"/>
      <c r="AC52" s="22"/>
      <c r="AD52" s="22" t="s">
        <v>341</v>
      </c>
      <c r="AE52" s="22" t="s">
        <v>342</v>
      </c>
      <c r="AF52" s="22"/>
      <c r="AG52" s="52" t="s">
        <v>59</v>
      </c>
    </row>
    <row r="53" s="3" customFormat="1" ht="75" customHeight="1" spans="1:33">
      <c r="A53" s="25">
        <v>3</v>
      </c>
      <c r="B53" s="22" t="s">
        <v>348</v>
      </c>
      <c r="C53" s="22" t="s">
        <v>40</v>
      </c>
      <c r="D53" s="21" t="s">
        <v>41</v>
      </c>
      <c r="E53" s="21" t="s">
        <v>42</v>
      </c>
      <c r="F53" s="21" t="s">
        <v>184</v>
      </c>
      <c r="G53" s="22" t="s">
        <v>349</v>
      </c>
      <c r="H53" s="22" t="s">
        <v>350</v>
      </c>
      <c r="I53" s="22" t="s">
        <v>46</v>
      </c>
      <c r="J53" s="22">
        <v>2</v>
      </c>
      <c r="K53" s="22" t="s">
        <v>143</v>
      </c>
      <c r="L53" s="22">
        <f>M53+N53+O53</f>
        <v>70</v>
      </c>
      <c r="M53" s="22">
        <v>70</v>
      </c>
      <c r="N53" s="22"/>
      <c r="O53" s="22"/>
      <c r="P53" s="22" t="s">
        <v>351</v>
      </c>
      <c r="Q53" s="22">
        <v>883</v>
      </c>
      <c r="R53" s="22">
        <v>206</v>
      </c>
      <c r="S53" s="22"/>
      <c r="T53" s="22" t="s">
        <v>352</v>
      </c>
      <c r="U53" s="22" t="s">
        <v>353</v>
      </c>
      <c r="V53" s="21" t="s">
        <v>51</v>
      </c>
      <c r="W53" s="21" t="s">
        <v>52</v>
      </c>
      <c r="X53" s="22" t="s">
        <v>337</v>
      </c>
      <c r="Y53" s="22" t="s">
        <v>338</v>
      </c>
      <c r="Z53" s="22" t="s">
        <v>349</v>
      </c>
      <c r="AA53" s="22" t="s">
        <v>354</v>
      </c>
      <c r="AB53" s="22"/>
      <c r="AC53" s="22"/>
      <c r="AD53" s="22" t="s">
        <v>355</v>
      </c>
      <c r="AE53" s="22" t="s">
        <v>356</v>
      </c>
      <c r="AF53" s="22"/>
      <c r="AG53" s="52" t="s">
        <v>59</v>
      </c>
    </row>
    <row r="54" s="3" customFormat="1" ht="75" customHeight="1" spans="1:33">
      <c r="A54" s="25">
        <v>4</v>
      </c>
      <c r="B54" s="22" t="s">
        <v>357</v>
      </c>
      <c r="C54" s="22" t="s">
        <v>40</v>
      </c>
      <c r="D54" s="22" t="s">
        <v>137</v>
      </c>
      <c r="E54" s="22" t="s">
        <v>159</v>
      </c>
      <c r="F54" s="22" t="s">
        <v>160</v>
      </c>
      <c r="G54" s="22" t="s">
        <v>349</v>
      </c>
      <c r="H54" s="22" t="s">
        <v>358</v>
      </c>
      <c r="I54" s="22" t="s">
        <v>163</v>
      </c>
      <c r="J54" s="22">
        <v>100</v>
      </c>
      <c r="K54" s="22" t="s">
        <v>143</v>
      </c>
      <c r="L54" s="22">
        <f>M54+N54+O54</f>
        <v>80</v>
      </c>
      <c r="M54" s="22">
        <v>80</v>
      </c>
      <c r="N54" s="22"/>
      <c r="O54" s="22"/>
      <c r="P54" s="22" t="s">
        <v>359</v>
      </c>
      <c r="Q54" s="22">
        <v>883</v>
      </c>
      <c r="R54" s="22">
        <v>206</v>
      </c>
      <c r="S54" s="22"/>
      <c r="T54" s="22" t="s">
        <v>360</v>
      </c>
      <c r="U54" s="22" t="s">
        <v>353</v>
      </c>
      <c r="V54" s="21" t="s">
        <v>147</v>
      </c>
      <c r="W54" s="21" t="s">
        <v>148</v>
      </c>
      <c r="X54" s="22" t="s">
        <v>337</v>
      </c>
      <c r="Y54" s="22" t="s">
        <v>338</v>
      </c>
      <c r="Z54" s="22" t="s">
        <v>349</v>
      </c>
      <c r="AA54" s="22" t="s">
        <v>354</v>
      </c>
      <c r="AB54" s="22"/>
      <c r="AC54" s="22"/>
      <c r="AD54" s="22" t="s">
        <v>355</v>
      </c>
      <c r="AE54" s="22" t="s">
        <v>356</v>
      </c>
      <c r="AF54" s="22"/>
      <c r="AG54" s="52" t="s">
        <v>59</v>
      </c>
    </row>
    <row r="55" s="3" customFormat="1" ht="27" customHeight="1" spans="1:33">
      <c r="A55" s="25" t="s">
        <v>118</v>
      </c>
      <c r="B55" s="21">
        <v>4</v>
      </c>
      <c r="C55" s="23"/>
      <c r="D55" s="21"/>
      <c r="E55" s="21"/>
      <c r="F55" s="21"/>
      <c r="G55" s="22"/>
      <c r="H55" s="21"/>
      <c r="I55" s="21"/>
      <c r="J55" s="21"/>
      <c r="K55" s="21"/>
      <c r="L55" s="21">
        <f t="shared" ref="L55:AG55" si="10">SUM(L51:L54)</f>
        <v>198</v>
      </c>
      <c r="M55" s="21">
        <f t="shared" si="10"/>
        <v>198</v>
      </c>
      <c r="N55" s="21">
        <f t="shared" si="10"/>
        <v>0</v>
      </c>
      <c r="O55" s="21">
        <f t="shared" si="10"/>
        <v>0</v>
      </c>
      <c r="P55" s="21">
        <f t="shared" si="10"/>
        <v>0</v>
      </c>
      <c r="Q55" s="21">
        <f t="shared" si="10"/>
        <v>2162</v>
      </c>
      <c r="R55" s="21">
        <f t="shared" si="10"/>
        <v>714</v>
      </c>
      <c r="S55" s="21">
        <f t="shared" si="10"/>
        <v>0</v>
      </c>
      <c r="T55" s="21">
        <f t="shared" si="10"/>
        <v>0</v>
      </c>
      <c r="U55" s="21">
        <f t="shared" si="10"/>
        <v>0</v>
      </c>
      <c r="V55" s="21">
        <f t="shared" si="10"/>
        <v>0</v>
      </c>
      <c r="W55" s="21">
        <f t="shared" si="10"/>
        <v>0</v>
      </c>
      <c r="X55" s="21">
        <f t="shared" si="10"/>
        <v>0</v>
      </c>
      <c r="Y55" s="21">
        <f t="shared" si="10"/>
        <v>0</v>
      </c>
      <c r="Z55" s="21">
        <f t="shared" si="10"/>
        <v>0</v>
      </c>
      <c r="AA55" s="21">
        <f t="shared" si="10"/>
        <v>0</v>
      </c>
      <c r="AB55" s="21">
        <f t="shared" si="10"/>
        <v>0</v>
      </c>
      <c r="AC55" s="21">
        <f t="shared" si="10"/>
        <v>0</v>
      </c>
      <c r="AD55" s="21">
        <f t="shared" si="10"/>
        <v>0</v>
      </c>
      <c r="AE55" s="21">
        <f t="shared" si="10"/>
        <v>0</v>
      </c>
      <c r="AF55" s="21">
        <f t="shared" si="10"/>
        <v>0</v>
      </c>
      <c r="AG55" s="21">
        <f t="shared" si="10"/>
        <v>0</v>
      </c>
    </row>
    <row r="56" s="3" customFormat="1" ht="27" customHeight="1" spans="1:33">
      <c r="A56" s="26" t="s">
        <v>361</v>
      </c>
      <c r="B56" s="25">
        <f>B17+B20+B29+B38+B42+B46+B50+B55++B26</f>
        <v>40</v>
      </c>
      <c r="C56" s="25"/>
      <c r="D56" s="25"/>
      <c r="E56" s="25"/>
      <c r="F56" s="25"/>
      <c r="G56" s="25"/>
      <c r="H56" s="25"/>
      <c r="I56" s="25"/>
      <c r="J56" s="25"/>
      <c r="K56" s="25"/>
      <c r="L56" s="25">
        <f t="shared" ref="L56:N56" si="11">L17+L20+L29+L38+L42+L46+L50+L55++L26</f>
        <v>1902</v>
      </c>
      <c r="M56" s="25">
        <f t="shared" si="11"/>
        <v>1882</v>
      </c>
      <c r="N56" s="25">
        <f t="shared" si="11"/>
        <v>20</v>
      </c>
      <c r="O56" s="25"/>
      <c r="P56" s="25"/>
      <c r="Q56" s="25">
        <f>Q17+Q20+Q29+Q38+Q42+Q46+Q50+Q55++Q26</f>
        <v>36312</v>
      </c>
      <c r="R56" s="25">
        <f>R17+R20+R29+R38+R42+R46+R50+R55++R26</f>
        <v>20240</v>
      </c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="4" customFormat="1" spans="2:33">
      <c r="B57" s="27"/>
      <c r="K57" s="27"/>
      <c r="L57" s="27"/>
      <c r="AG57" s="53"/>
    </row>
    <row r="58" s="1" customFormat="1" spans="2:33">
      <c r="B58" s="5"/>
      <c r="K58" s="5"/>
      <c r="L58" s="5"/>
      <c r="AG58" s="6"/>
    </row>
    <row r="59" s="1" customFormat="1" spans="2:33">
      <c r="B59" s="5"/>
      <c r="K59" s="5"/>
      <c r="L59" s="5"/>
      <c r="AG59" s="6"/>
    </row>
    <row r="60" s="1" customFormat="1" spans="2:33">
      <c r="B60" s="5"/>
      <c r="K60" s="5"/>
      <c r="L60" s="5"/>
      <c r="AG60" s="6"/>
    </row>
    <row r="61" s="1" customFormat="1" spans="2:33">
      <c r="B61" s="5"/>
      <c r="K61" s="5"/>
      <c r="L61" s="5"/>
      <c r="AG61" s="6"/>
    </row>
    <row r="62" s="1" customFormat="1" spans="2:33">
      <c r="B62" s="5"/>
      <c r="K62" s="5"/>
      <c r="L62" s="5"/>
      <c r="AE62" s="50"/>
      <c r="AG62" s="6"/>
    </row>
  </sheetData>
  <autoFilter ref="A6:AG56">
    <extLst/>
  </autoFilter>
  <mergeCells count="44">
    <mergeCell ref="A1:D1"/>
    <mergeCell ref="A2:AG2"/>
    <mergeCell ref="A3:L3"/>
    <mergeCell ref="S3:AA3"/>
    <mergeCell ref="AC3:AF3"/>
    <mergeCell ref="B4:K4"/>
    <mergeCell ref="L4:O4"/>
    <mergeCell ref="Q4:R4"/>
    <mergeCell ref="V4:W4"/>
    <mergeCell ref="X4:Y4"/>
    <mergeCell ref="Z4:AA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5:Q6"/>
    <mergeCell ref="R5:R6"/>
    <mergeCell ref="S4:S6"/>
    <mergeCell ref="T4:T6"/>
    <mergeCell ref="U4:U6"/>
    <mergeCell ref="V5:V6"/>
    <mergeCell ref="W5:W6"/>
    <mergeCell ref="X5:X6"/>
    <mergeCell ref="Y5:Y6"/>
    <mergeCell ref="Z5:Z6"/>
    <mergeCell ref="AA5:AA6"/>
    <mergeCell ref="AB4:AB6"/>
    <mergeCell ref="AC4:AC6"/>
    <mergeCell ref="AD4:AD6"/>
    <mergeCell ref="AE4:AE6"/>
    <mergeCell ref="AF4:AF6"/>
    <mergeCell ref="AG4:AG6"/>
  </mergeCells>
  <pageMargins left="0.503472222222222" right="0.503472222222222" top="0.554861111111111" bottom="0.751388888888889" header="0.102083333333333" footer="0.298611111111111"/>
  <pageSetup paperSize="9" scale="67" fitToHeight="0" orientation="landscape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慢一拍</cp:lastModifiedBy>
  <dcterms:created xsi:type="dcterms:W3CDTF">2023-02-06T08:27:00Z</dcterms:created>
  <dcterms:modified xsi:type="dcterms:W3CDTF">2023-02-14T07:12:49Z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C0EB1F6DFA894142AC46DCAB1F4084A5</vt:lpwstr>
  </property>
</Properties>
</file>