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惠卫国\Desktop\"/>
    </mc:Choice>
  </mc:AlternateContent>
  <xr:revisionPtr revIDLastSave="0" documentId="13_ncr:1_{600FC586-0565-4B99-986A-3A3317E1DB82}" xr6:coauthVersionLast="47" xr6:coauthVersionMax="47" xr10:uidLastSave="{00000000-0000-0000-0000-000000000000}"/>
  <bookViews>
    <workbookView xWindow="-108" yWindow="-108" windowWidth="23256" windowHeight="12576" activeTab="2" xr2:uid="{00000000-000D-0000-FFFF-FFFF00000000}"/>
  </bookViews>
  <sheets>
    <sheet name="新增" sheetId="5" r:id="rId1"/>
    <sheet name="调整" sheetId="6" r:id="rId2"/>
    <sheet name="退回" sheetId="7" r:id="rId3"/>
  </sheets>
  <calcPr calcId="191029"/>
</workbook>
</file>

<file path=xl/calcChain.xml><?xml version="1.0" encoding="utf-8"?>
<calcChain xmlns="http://schemas.openxmlformats.org/spreadsheetml/2006/main">
  <c r="B60" i="7" l="1"/>
  <c r="AC48" i="7"/>
  <c r="U48" i="7"/>
  <c r="T48" i="7"/>
  <c r="S48" i="7"/>
  <c r="Q48" i="7"/>
  <c r="P48" i="7"/>
  <c r="L48" i="7"/>
  <c r="J48" i="7"/>
  <c r="R47" i="7"/>
  <c r="R45" i="7"/>
  <c r="R44" i="7"/>
  <c r="R43" i="7"/>
  <c r="R42" i="7"/>
  <c r="R48" i="7" s="1"/>
  <c r="AC41" i="7"/>
  <c r="T41" i="7"/>
  <c r="S41" i="7"/>
  <c r="R41" i="7"/>
  <c r="Q41" i="7"/>
  <c r="P41" i="7"/>
  <c r="L41" i="7"/>
  <c r="K41" i="7"/>
  <c r="K60" i="7" s="1"/>
  <c r="J41" i="7"/>
  <c r="L34" i="7"/>
  <c r="AC33" i="7"/>
  <c r="S33" i="7"/>
  <c r="Q33" i="7"/>
  <c r="P33" i="7"/>
  <c r="L33" i="7"/>
  <c r="J33" i="7"/>
  <c r="T32" i="7"/>
  <c r="R32" i="7"/>
  <c r="T31" i="7"/>
  <c r="R31" i="7"/>
  <c r="T30" i="7"/>
  <c r="R30" i="7"/>
  <c r="R33" i="7" s="1"/>
  <c r="T29" i="7"/>
  <c r="T33" i="7" s="1"/>
  <c r="T60" i="7" s="1"/>
  <c r="R29" i="7"/>
  <c r="T28" i="7"/>
  <c r="S28" i="7"/>
  <c r="S60" i="7" s="1"/>
  <c r="R28" i="7"/>
  <c r="Q28" i="7"/>
  <c r="P28" i="7"/>
  <c r="L28" i="7"/>
  <c r="J28" i="7"/>
  <c r="AC27" i="7"/>
  <c r="AC26" i="7"/>
  <c r="R24" i="7"/>
  <c r="Q24" i="7"/>
  <c r="M24" i="7"/>
  <c r="M60" i="7" s="1"/>
  <c r="L24" i="7"/>
  <c r="L60" i="7" s="1"/>
  <c r="K24" i="7"/>
  <c r="J24" i="7"/>
  <c r="AC23" i="7"/>
  <c r="P23" i="7"/>
  <c r="AC22" i="7"/>
  <c r="P22" i="7"/>
  <c r="AC21" i="7"/>
  <c r="P21" i="7"/>
  <c r="P24" i="7" s="1"/>
  <c r="P60" i="7" s="1"/>
  <c r="AC20" i="7"/>
  <c r="P20" i="7"/>
  <c r="AC19" i="7"/>
  <c r="P19" i="7"/>
  <c r="AC18" i="7"/>
  <c r="AC24" i="7" s="1"/>
  <c r="P18" i="7"/>
  <c r="U17" i="7"/>
  <c r="R17" i="7"/>
  <c r="Q17" i="7"/>
  <c r="P17" i="7"/>
  <c r="M17" i="7"/>
  <c r="L17" i="7"/>
  <c r="K17" i="7"/>
  <c r="R16" i="7"/>
  <c r="J16" i="7"/>
  <c r="J17" i="7" s="1"/>
  <c r="J60" i="7" s="1"/>
  <c r="AC15" i="7"/>
  <c r="R15" i="7"/>
  <c r="Q15" i="7"/>
  <c r="P15" i="7"/>
  <c r="L15" i="7"/>
  <c r="J15" i="7"/>
  <c r="AC13" i="7"/>
  <c r="AC60" i="7" s="1"/>
  <c r="AB13" i="7"/>
  <c r="AA13" i="7"/>
  <c r="Z13" i="7"/>
  <c r="Y13" i="7"/>
  <c r="X13" i="7"/>
  <c r="W13" i="7"/>
  <c r="V13" i="7"/>
  <c r="U13" i="7"/>
  <c r="U60" i="7" s="1"/>
  <c r="R13" i="7"/>
  <c r="Q13" i="7"/>
  <c r="Q60" i="7" s="1"/>
  <c r="P13" i="7"/>
  <c r="M13" i="7"/>
  <c r="L13" i="7"/>
  <c r="J13" i="7"/>
  <c r="AC16" i="6"/>
  <c r="U16" i="6"/>
  <c r="S16" i="6"/>
  <c r="Q16" i="6"/>
  <c r="P16" i="6"/>
  <c r="L16" i="6"/>
  <c r="K16" i="6"/>
  <c r="J16" i="6"/>
  <c r="T12" i="6"/>
  <c r="T16" i="6" s="1"/>
  <c r="R12" i="6"/>
  <c r="P11" i="6"/>
  <c r="R10" i="6"/>
  <c r="R9" i="6"/>
  <c r="R16" i="6" s="1"/>
  <c r="T17" i="5"/>
  <c r="S17" i="5"/>
  <c r="Q17" i="5"/>
  <c r="P17" i="5"/>
  <c r="O17" i="5"/>
  <c r="N17" i="5"/>
  <c r="M17" i="5"/>
  <c r="L17" i="5"/>
  <c r="K17" i="5"/>
  <c r="J17" i="5"/>
  <c r="R15" i="5"/>
  <c r="R17" i="5" s="1"/>
  <c r="R14" i="5"/>
  <c r="R60" i="7" l="1"/>
</calcChain>
</file>

<file path=xl/sharedStrings.xml><?xml version="1.0" encoding="utf-8"?>
<sst xmlns="http://schemas.openxmlformats.org/spreadsheetml/2006/main" count="1257" uniqueCount="530">
  <si>
    <t>附件1</t>
  </si>
  <si>
    <t>石楼县2019年统筹整合使用财政涉农资金支持精准扶贫项目公示(新增）</t>
  </si>
  <si>
    <t xml:space="preserve">  项目责任（主管）单位（盖章）：</t>
  </si>
  <si>
    <t>单位：万元、人</t>
  </si>
  <si>
    <t>序号</t>
  </si>
  <si>
    <t>基本情况</t>
  </si>
  <si>
    <t>投资</t>
  </si>
  <si>
    <t>项目
补助
标准</t>
  </si>
  <si>
    <t>扶持对象</t>
  </si>
  <si>
    <t>当年减贫</t>
  </si>
  <si>
    <t>预计贫困户增收</t>
  </si>
  <si>
    <t>项目行业部门</t>
  </si>
  <si>
    <t>项目主管单位</t>
  </si>
  <si>
    <t>项目实施单位</t>
  </si>
  <si>
    <t>项目进展情况</t>
  </si>
  <si>
    <t>资金到位情况</t>
  </si>
  <si>
    <t>实施年度</t>
  </si>
  <si>
    <t>完结年度</t>
  </si>
  <si>
    <t>项目状态</t>
  </si>
  <si>
    <t>备注</t>
  </si>
  <si>
    <t>项目名称</t>
  </si>
  <si>
    <t>建设性质</t>
  </si>
  <si>
    <t>建设类别</t>
  </si>
  <si>
    <t>建设地址</t>
  </si>
  <si>
    <t>建设内容描述</t>
  </si>
  <si>
    <t>单位</t>
  </si>
  <si>
    <t>建设
规模</t>
  </si>
  <si>
    <t>建设周期</t>
  </si>
  <si>
    <t>总投资</t>
  </si>
  <si>
    <t>已投入国补资金</t>
  </si>
  <si>
    <t>整合资金</t>
  </si>
  <si>
    <t>自筹
资金</t>
  </si>
  <si>
    <t>其他
资金</t>
  </si>
  <si>
    <t>总人数</t>
  </si>
  <si>
    <t>建档立卡贫困户人数</t>
  </si>
  <si>
    <t>其他农户</t>
  </si>
  <si>
    <t>扶持人数</t>
  </si>
  <si>
    <t>扶持金额</t>
  </si>
  <si>
    <t>单位名称</t>
  </si>
  <si>
    <t>负责人</t>
  </si>
  <si>
    <t>石楼县冬季农民实用技术培训项目</t>
  </si>
  <si>
    <t>新建</t>
  </si>
  <si>
    <t>劳动力就业转移</t>
  </si>
  <si>
    <t>9乡镇</t>
  </si>
  <si>
    <t>红枣、核桃、黑木耳、谷子等技术培训</t>
  </si>
  <si>
    <t xml:space="preserve">次/人 </t>
  </si>
  <si>
    <t>3月</t>
  </si>
  <si>
    <t>120元/天.人</t>
  </si>
  <si>
    <t>扶贫办</t>
  </si>
  <si>
    <t>张晓烔</t>
  </si>
  <si>
    <t>郭军</t>
  </si>
  <si>
    <t>实施中</t>
  </si>
  <si>
    <t>2019.1.1</t>
  </si>
  <si>
    <t>2019.3.31</t>
  </si>
  <si>
    <t>实施</t>
  </si>
  <si>
    <t>(</t>
  </si>
  <si>
    <t>石楼县致富带头人培训项目</t>
  </si>
  <si>
    <t>全县</t>
  </si>
  <si>
    <t>培训100人</t>
  </si>
  <si>
    <t>人</t>
  </si>
  <si>
    <t>12月</t>
  </si>
  <si>
    <t>3500元/人</t>
  </si>
  <si>
    <t>2019.01.01</t>
  </si>
  <si>
    <t>2019.12.31</t>
  </si>
  <si>
    <t>正在实施</t>
  </si>
  <si>
    <t>石楼县2019年新增贫困户医疗项目</t>
  </si>
  <si>
    <t>续建</t>
  </si>
  <si>
    <t>其他</t>
  </si>
  <si>
    <t>建档立卡贫困户人口医疗保险</t>
  </si>
  <si>
    <t>1年</t>
  </si>
  <si>
    <t>100元</t>
  </si>
  <si>
    <t>医保局</t>
  </si>
  <si>
    <t>李爱忠</t>
  </si>
  <si>
    <t>医保中心</t>
  </si>
  <si>
    <t>郑戈</t>
  </si>
  <si>
    <t>2019.12.20</t>
  </si>
  <si>
    <t>备选</t>
  </si>
  <si>
    <t>石楼县2019年新增贫困户补充项目</t>
  </si>
  <si>
    <t>建档立卡贫困户人口补充保险</t>
  </si>
  <si>
    <t>740元</t>
  </si>
  <si>
    <t>石楼县建档立卡贫困户补充医疗保险项目</t>
  </si>
  <si>
    <t>每人50元</t>
  </si>
  <si>
    <t>石楼县
110KV晟鼎光伏电站主变增容及汇集线路建设项目</t>
  </si>
  <si>
    <t>资产收益</t>
  </si>
  <si>
    <t>灵泉镇</t>
  </si>
  <si>
    <t>110KV晟鼎光伏电站的40MVA的主变更换为50MVA及10KV线路10公里，</t>
  </si>
  <si>
    <t>MVA</t>
  </si>
  <si>
    <t>7月</t>
  </si>
  <si>
    <t>30/MVA</t>
  </si>
  <si>
    <t>张晓炯</t>
  </si>
  <si>
    <t>光伏扶贫电站运维公司</t>
  </si>
  <si>
    <t>呼玉海</t>
  </si>
  <si>
    <t>2019.6.1</t>
  </si>
  <si>
    <t>2019.12.30</t>
  </si>
  <si>
    <t>石楼县灵泉镇胡家峪村蔬菜大棚扩建项目</t>
  </si>
  <si>
    <t>胡家峪村</t>
  </si>
  <si>
    <t>扩建蔬菜基地，新建4个蔬菜大棚</t>
  </si>
  <si>
    <t>个</t>
  </si>
  <si>
    <t>2月</t>
  </si>
  <si>
    <t>9万元/个</t>
  </si>
  <si>
    <t>农委</t>
  </si>
  <si>
    <t>刘保荣</t>
  </si>
  <si>
    <t>陈彦林</t>
  </si>
  <si>
    <t>胡家峪村委</t>
  </si>
  <si>
    <t>郑云平</t>
  </si>
  <si>
    <t>无</t>
  </si>
  <si>
    <t>2019.8.1</t>
  </si>
  <si>
    <t>石楼县罗村镇沙窑村新修蓄水池及配套设施项目</t>
  </si>
  <si>
    <t>基础设施建设</t>
  </si>
  <si>
    <t>罗村镇沙窑村委</t>
  </si>
  <si>
    <t>新建200吨蓄水池及设施配套</t>
  </si>
  <si>
    <t>25万元/个</t>
  </si>
  <si>
    <t>水利局</t>
  </si>
  <si>
    <t>刘林生</t>
  </si>
  <si>
    <t>罗村镇</t>
  </si>
  <si>
    <t>高世元</t>
  </si>
  <si>
    <t>沙窑村委</t>
  </si>
  <si>
    <t>张世光</t>
  </si>
  <si>
    <t>2019.8.20</t>
  </si>
  <si>
    <t>石楼县裴沟乡前土门村委梁家山村道路建设项目</t>
  </si>
  <si>
    <t>梁家山</t>
  </si>
  <si>
    <t>新修长260米，宽4.5米道路，修建桥梁一座，涵洞一个，排水沟100余米，硬化道路700余米</t>
  </si>
  <si>
    <t>公里</t>
  </si>
  <si>
    <t>45万元/处</t>
  </si>
  <si>
    <t>交通局</t>
  </si>
  <si>
    <t>宁候保</t>
  </si>
  <si>
    <t>裴沟乡</t>
  </si>
  <si>
    <t>韦利军</t>
  </si>
  <si>
    <t>前土门</t>
  </si>
  <si>
    <t>梁建平</t>
  </si>
  <si>
    <t>完工</t>
  </si>
  <si>
    <t>未到位</t>
  </si>
  <si>
    <t>2019.
03.30</t>
  </si>
  <si>
    <t>2019.
5.15</t>
  </si>
  <si>
    <t>完结</t>
  </si>
  <si>
    <t>石楼县裴沟乡马家山村委道路建设项目</t>
  </si>
  <si>
    <t>刘家山与马家山交界</t>
  </si>
  <si>
    <t>拓宽改造长1公里，宽4米多路基，修建过水桥一座，涵洞一个，护岸一处</t>
  </si>
  <si>
    <t>30万元/处</t>
  </si>
  <si>
    <t>马家山</t>
  </si>
  <si>
    <t>温风平</t>
  </si>
  <si>
    <t>2019.
05.15</t>
  </si>
  <si>
    <t>石楼县裴沟乡方便小米粥加工项目</t>
  </si>
  <si>
    <t>乔子头</t>
  </si>
  <si>
    <t>建设1000余平米厂房，维修办公用房，购买设备，建设3造粒无尘车间,红外线低温焙线,自动包装线等。</t>
  </si>
  <si>
    <t>处</t>
  </si>
  <si>
    <t>200万元/处</t>
  </si>
  <si>
    <t>裴沟村委</t>
  </si>
  <si>
    <t>杨建军</t>
  </si>
  <si>
    <t>未实施</t>
  </si>
  <si>
    <t>2019.04.15</t>
  </si>
  <si>
    <t>2019.06.15</t>
  </si>
  <si>
    <t>合计</t>
  </si>
  <si>
    <t>附件2</t>
  </si>
  <si>
    <t>石楼县2019年统筹整合使用财政涉农资金支持精准扶贫项目调整公示</t>
  </si>
  <si>
    <t>项目编号</t>
  </si>
  <si>
    <t>石楼县灵泉镇一户一策补助项目</t>
  </si>
  <si>
    <t>特色产业发展</t>
  </si>
  <si>
    <t>外出务工补贴、多元化产业补贴</t>
  </si>
  <si>
    <t>9月</t>
  </si>
  <si>
    <t>60万元/个</t>
  </si>
  <si>
    <t>灵泉镇政府</t>
  </si>
  <si>
    <t>2019.3.10</t>
  </si>
  <si>
    <t>2019.11.30</t>
  </si>
  <si>
    <t>退回资金60万元</t>
  </si>
  <si>
    <t>石楼县罗村镇马家庄村委脱毒马铃薯种植、加工示范基地建设项目</t>
  </si>
  <si>
    <t>马家庄村委</t>
  </si>
  <si>
    <t>脱毒马铃薯加工及灌溉设施配套</t>
  </si>
  <si>
    <t>座</t>
  </si>
  <si>
    <t>30万元/座</t>
  </si>
  <si>
    <t>中小企业局</t>
  </si>
  <si>
    <t>高建忠</t>
  </si>
  <si>
    <t>2019.3.1</t>
  </si>
  <si>
    <t>变更</t>
  </si>
  <si>
    <t>石楼县罗村镇东石羊村委过水桥项目</t>
  </si>
  <si>
    <t>庄上村</t>
  </si>
  <si>
    <t>新建过水桥</t>
  </si>
  <si>
    <t>5.5万元/座</t>
  </si>
  <si>
    <t>东石羊村委</t>
  </si>
  <si>
    <t>王彦军</t>
  </si>
  <si>
    <t>义牒镇彩票公益金基础设施建设项目（质保金）</t>
  </si>
  <si>
    <t>下河、留村、圪堵坪</t>
  </si>
  <si>
    <t>沟域治理</t>
  </si>
  <si>
    <t>条</t>
  </si>
  <si>
    <t>义牒镇</t>
  </si>
  <si>
    <t>薛辰雨</t>
  </si>
  <si>
    <t xml:space="preserve">义牒镇 </t>
  </si>
  <si>
    <t>2019.9.1</t>
  </si>
  <si>
    <t>质保金退回20.92</t>
  </si>
  <si>
    <t>石楼县义牒镇核桃提质增效建设项目</t>
  </si>
  <si>
    <t>整地、挖坑喷药等管护嫁接2000亩</t>
  </si>
  <si>
    <t>亩</t>
  </si>
  <si>
    <t>6月</t>
  </si>
  <si>
    <t>0.02万元/亩</t>
  </si>
  <si>
    <t>林业局</t>
  </si>
  <si>
    <t>刘小龙</t>
  </si>
  <si>
    <t>裴小林</t>
  </si>
  <si>
    <t>2019.2.1</t>
  </si>
  <si>
    <t>提质增效退回80</t>
  </si>
  <si>
    <t>石楼县小蒜镇大庄村委红枣加工扩建项目</t>
  </si>
  <si>
    <t>扩建</t>
  </si>
  <si>
    <t>大庄村</t>
  </si>
  <si>
    <t>扩建红枣加工厂</t>
  </si>
  <si>
    <t>4月</t>
  </si>
  <si>
    <t>李强</t>
  </si>
  <si>
    <t>小蒜镇</t>
  </si>
  <si>
    <t>冯王应</t>
  </si>
  <si>
    <t>大庄村委</t>
  </si>
  <si>
    <t>曹羊虎</t>
  </si>
  <si>
    <t>申报中</t>
  </si>
  <si>
    <t>2019.7.1</t>
  </si>
  <si>
    <t>石楼县砚瓦村委南咀上村饲料加工建设项目（续建）</t>
  </si>
  <si>
    <t>白家庄</t>
  </si>
  <si>
    <t>盘活饲草加工厂一座1000平米，购置饲草日加工设备一套</t>
  </si>
  <si>
    <t>70/个</t>
  </si>
  <si>
    <t>前山乡</t>
  </si>
  <si>
    <t>刘伟</t>
  </si>
  <si>
    <t>霍家村村委</t>
  </si>
  <si>
    <t>霍爱平</t>
  </si>
  <si>
    <t>2018.5.10</t>
  </si>
  <si>
    <t>2018.9.10</t>
  </si>
  <si>
    <t xml:space="preserve">完结 </t>
  </si>
  <si>
    <t>石楼县和合乡南割毡村委杜家坡村肉牛养殖场建设项目</t>
  </si>
  <si>
    <t>楼吉渠</t>
  </si>
  <si>
    <t>购买牛70头</t>
  </si>
  <si>
    <t>头</t>
  </si>
  <si>
    <t>0.43万元/头</t>
  </si>
  <si>
    <t>畜牧局</t>
  </si>
  <si>
    <t>李红平</t>
  </si>
  <si>
    <t>和合乡</t>
  </si>
  <si>
    <t>刘小平</t>
  </si>
  <si>
    <t>南割毡村委</t>
  </si>
  <si>
    <t>刘瑞艮</t>
  </si>
  <si>
    <t>2019.5.10</t>
  </si>
  <si>
    <t>2019.8.10</t>
  </si>
  <si>
    <t>石楼县裴沟乡薛家峪村委桥涵建设工程项目</t>
  </si>
  <si>
    <t>薛家峪</t>
  </si>
  <si>
    <t>薛家峪通郭家河垣修建小桥1座</t>
  </si>
  <si>
    <t>宁侯保</t>
  </si>
  <si>
    <t>刘三告</t>
  </si>
  <si>
    <t>2019.5.1</t>
  </si>
  <si>
    <t>2019.8.30</t>
  </si>
  <si>
    <t>石楼县标准化村卫生室设备、维修改造建设项目</t>
  </si>
  <si>
    <t>改建</t>
  </si>
  <si>
    <t>公共卫生服务改善</t>
  </si>
  <si>
    <t xml:space="preserve">关头 南沟 薛家垣 车家坡 马门庄 马村 孟家塔 刘家塔 东卫 木挪 郭村 高家坡 马家坪 石家坪 张家塔 褚家峪 西峪 留村 下河 圪堵坪 田家岔 高家岔 王家畔 蓬门 兰家沟 孙家庄 冯家岭 大庄  下山 辛庄 风头 曹村 霍阳庄 潘家沟 马家庄 温家沟 圪连 东石羊 前圪坨 吴家山 麻庄 甘河 黑龙沟 下庄河 兴东垣 寨子上  乔子头 穆家洼 前土门 后土门 郭家河 永由 马家山 前山 张家河 陈家腰 刘家庄 贺家洼 霍家村 砚瓦 韦家湾 坪泉 下洼  下庄 道堡 曹家坡 李家庄 许家山 任家庄 新社 铁头 豆坪 南陀腰 西山 高山 呼延山 南割毡 杨家沟 </t>
  </si>
  <si>
    <t>办公设备、医疗设备及业务用房装修</t>
  </si>
  <si>
    <t>所</t>
  </si>
  <si>
    <t>5
个月</t>
  </si>
  <si>
    <t>石楼县医疗集团</t>
  </si>
  <si>
    <t>贾小强</t>
  </si>
  <si>
    <t>正在申报中</t>
  </si>
  <si>
    <t>2019
.4</t>
  </si>
  <si>
    <t>2019
.8</t>
  </si>
  <si>
    <t>附件3</t>
  </si>
  <si>
    <t>石楼县2019年统筹整合使用财政涉农资金支持精准扶贫项目退回公示</t>
  </si>
  <si>
    <t>石楼县灵泉镇南沟村新建养牛厂项目</t>
  </si>
  <si>
    <t>南沟</t>
  </si>
  <si>
    <t>新建牛厂一个、占地4000平米、养牛100头</t>
  </si>
  <si>
    <t>50万元/个</t>
  </si>
  <si>
    <t>畜牧兽医中心</t>
  </si>
  <si>
    <t>李宏平</t>
  </si>
  <si>
    <t>南沟村委</t>
  </si>
  <si>
    <t>刘红延</t>
  </si>
  <si>
    <t>2019.4.1</t>
  </si>
  <si>
    <t>石楼县灵泉镇郭村新建大棚项目</t>
  </si>
  <si>
    <t>郭村</t>
  </si>
  <si>
    <t>新建大棚10个</t>
  </si>
  <si>
    <t>6.8万元/个</t>
  </si>
  <si>
    <t>郭村村委</t>
  </si>
  <si>
    <t>刘建军</t>
  </si>
  <si>
    <t>石楼县灵泉镇王村新建便民服务厅项目</t>
  </si>
  <si>
    <t>王村</t>
  </si>
  <si>
    <t>新建便民服务厅一个、占地4亩</t>
  </si>
  <si>
    <t>5月</t>
  </si>
  <si>
    <t>100万元/个</t>
  </si>
  <si>
    <t>文化局</t>
  </si>
  <si>
    <t>郑世胜</t>
  </si>
  <si>
    <t>王村村委</t>
  </si>
  <si>
    <t>段思科</t>
  </si>
  <si>
    <t>石楼县灵泉镇高家坡村新建养鱼场项目</t>
  </si>
  <si>
    <t>高家坡</t>
  </si>
  <si>
    <t>新建养鱼场一个、4个鱼池</t>
  </si>
  <si>
    <t>50万/个</t>
  </si>
  <si>
    <t>高家坡村委</t>
  </si>
  <si>
    <t>石恒珍</t>
  </si>
  <si>
    <t>石楼县灵泉镇胡家峪村蔬菜拱棚建设项目</t>
  </si>
  <si>
    <t>新建蔬菜大棚拱棚10个</t>
  </si>
  <si>
    <t>2万元/个</t>
  </si>
  <si>
    <t>石楼县灵泉镇庄里养牛项目</t>
  </si>
  <si>
    <t>庄里</t>
  </si>
  <si>
    <t>新建养牛场一座、养牛100头</t>
  </si>
  <si>
    <t>刘家塔村委</t>
  </si>
  <si>
    <t>郭计贵</t>
  </si>
  <si>
    <t>石楼县灵泉镇刘家塔养牛项目</t>
  </si>
  <si>
    <t>刘家塔</t>
  </si>
  <si>
    <t>小计</t>
  </si>
  <si>
    <t>石楼县罗村镇楼家庄养牛厂项目</t>
  </si>
  <si>
    <t>墕则里</t>
  </si>
  <si>
    <t>建设30头养牛厂一座</t>
  </si>
  <si>
    <t>30元/座</t>
  </si>
  <si>
    <t>楼家庄村委</t>
  </si>
  <si>
    <t>任连东</t>
  </si>
  <si>
    <t>石楼县义牒镇灵芝建设项目（续建）</t>
  </si>
  <si>
    <t>留村村委</t>
  </si>
  <si>
    <t>100个大棚</t>
  </si>
  <si>
    <t>1月</t>
  </si>
  <si>
    <t>11万元/个</t>
  </si>
  <si>
    <t xml:space="preserve"> 农委</t>
  </si>
  <si>
    <t>薛晨雨</t>
  </si>
  <si>
    <t>留村</t>
  </si>
  <si>
    <t>郝挨平</t>
  </si>
  <si>
    <t>已完工</t>
  </si>
  <si>
    <t>2018.5.1</t>
  </si>
  <si>
    <t>2018.6.1</t>
  </si>
  <si>
    <t>石楼县小蒜镇小蒜村肉驴养殖扩建项目</t>
  </si>
  <si>
    <t>小蒜村</t>
  </si>
  <si>
    <t>扩建厂房、购买加工饲料机器设备</t>
  </si>
  <si>
    <t>平米/台</t>
  </si>
  <si>
    <t>150/3</t>
  </si>
  <si>
    <t>0.3万元/平米</t>
  </si>
  <si>
    <t>小蒜村委</t>
  </si>
  <si>
    <t>周海军</t>
  </si>
  <si>
    <t>石楼县小蒜镇风头村种蝎养殖扩建项目</t>
  </si>
  <si>
    <t>风头</t>
  </si>
  <si>
    <t>建设蝎棚</t>
  </si>
  <si>
    <t>30万元/个处</t>
  </si>
  <si>
    <t>风头村委</t>
  </si>
  <si>
    <t>李挨旺</t>
  </si>
  <si>
    <t>石楼县小蒜镇梁家庄村委红枣加工厂建设项目</t>
  </si>
  <si>
    <t>梁家庄村委</t>
  </si>
  <si>
    <t>厂房建设</t>
  </si>
  <si>
    <t>20万元/个</t>
  </si>
  <si>
    <t>白生云</t>
  </si>
  <si>
    <t>石楼县小蒜镇王家畔村兔场扩建项目</t>
  </si>
  <si>
    <t>王家畔</t>
  </si>
  <si>
    <t>兔场建设、购置机器设备项目</t>
  </si>
  <si>
    <t>王家畔村委</t>
  </si>
  <si>
    <t>张根虎</t>
  </si>
  <si>
    <t>石楼县小蒜镇下山村委核桃加工厂扩建项目</t>
  </si>
  <si>
    <t>县城</t>
  </si>
  <si>
    <t>烘干机设备采购及冷库建设</t>
  </si>
  <si>
    <t>40万元/处</t>
  </si>
  <si>
    <t>下山</t>
  </si>
  <si>
    <t>韩升科</t>
  </si>
  <si>
    <t>石楼县小蒜镇辛庄红枣加工项目</t>
  </si>
  <si>
    <t>辛庄</t>
  </si>
  <si>
    <t>建厂1个，1000平米，购置设备5台</t>
  </si>
  <si>
    <t>40万
元/处</t>
  </si>
  <si>
    <t>郭兵元</t>
  </si>
  <si>
    <t>石楼县龙交乡嫁接改良项目</t>
  </si>
  <si>
    <t>寨子上、阳崖、龙交、田家山</t>
  </si>
  <si>
    <t>嫁接改良1020亩</t>
  </si>
  <si>
    <t>8个月</t>
  </si>
  <si>
    <t>0.05万/亩</t>
  </si>
  <si>
    <t>刘
小龙</t>
  </si>
  <si>
    <t>龙交乡</t>
  </si>
  <si>
    <t>郭登亮</t>
  </si>
  <si>
    <t>涉及村委</t>
  </si>
  <si>
    <t>涉及支书</t>
  </si>
  <si>
    <t>2019.11.1</t>
  </si>
  <si>
    <t>石楼县龙交乡德义河村委贾家垣新开田间路建设项目</t>
  </si>
  <si>
    <t>贾家垣</t>
  </si>
  <si>
    <t>新开德义河至贾家垣田间路5公路</t>
  </si>
  <si>
    <t>2万/公里</t>
  </si>
  <si>
    <t>宁煦</t>
  </si>
  <si>
    <t>德义河村委</t>
  </si>
  <si>
    <t>冯
玉
生</t>
  </si>
  <si>
    <t>2019.
6.1</t>
  </si>
  <si>
    <t>2019
.9.1</t>
  </si>
  <si>
    <t>石楼县龙交乡德义河村委明岭新开田间路建设项目</t>
  </si>
  <si>
    <t>明岭村</t>
  </si>
  <si>
    <t>新开德义河至明岭田间路5公路</t>
  </si>
  <si>
    <t>石楼县前山乡下洼村委养鹅建设项目</t>
  </si>
  <si>
    <t>下洼</t>
  </si>
  <si>
    <t>新建养鹅一座，占地10亩</t>
  </si>
  <si>
    <t>只</t>
  </si>
  <si>
    <t>0.006/只</t>
  </si>
  <si>
    <t>闫海生</t>
  </si>
  <si>
    <t>石楼县前山乡张家坡村委修建红枣保鲜库</t>
  </si>
  <si>
    <t>张家坡</t>
  </si>
  <si>
    <t>年循环存储40吨红枣</t>
  </si>
  <si>
    <t>13.3/座</t>
  </si>
  <si>
    <t>张家坡村委</t>
  </si>
  <si>
    <t>任立新</t>
  </si>
  <si>
    <t>2019.7.15</t>
  </si>
  <si>
    <t>2019.10.15</t>
  </si>
  <si>
    <t>石楼县前山乡贺家洼村委保鲜库建设项目</t>
  </si>
  <si>
    <t>贺家洼</t>
  </si>
  <si>
    <t>建设保鲜库200平米</t>
  </si>
  <si>
    <t>平米</t>
  </si>
  <si>
    <t>0.15/平米</t>
  </si>
  <si>
    <t>贺家洼村委</t>
  </si>
  <si>
    <t>2018.9.1</t>
  </si>
  <si>
    <t>石楼县前山乡霍家村村委砚瓦村委砚瓦村养蝎子建设项目</t>
  </si>
  <si>
    <t>砚瓦村</t>
  </si>
  <si>
    <t>建设养蝎子基地20亩</t>
  </si>
  <si>
    <t>15/处</t>
  </si>
  <si>
    <t>2019.5.2</t>
  </si>
  <si>
    <t>2019.6.10</t>
  </si>
  <si>
    <t>石楼县和合乡土社村三眼窑沟叉酱菜、西红柿酱加工厂(续建）</t>
  </si>
  <si>
    <t>土社村</t>
  </si>
  <si>
    <t>厂地、厂房建设和设备购置</t>
  </si>
  <si>
    <t>20万元/处</t>
  </si>
  <si>
    <t>和合乡政府</t>
  </si>
  <si>
    <t>土社村委</t>
  </si>
  <si>
    <t>刘平贵</t>
  </si>
  <si>
    <t>2018.7.</t>
  </si>
  <si>
    <t>2018.10.</t>
  </si>
  <si>
    <t>前湾村</t>
  </si>
  <si>
    <t>和合村委</t>
  </si>
  <si>
    <t>葛俊生</t>
  </si>
  <si>
    <t>2019.4.10</t>
  </si>
  <si>
    <t>2019.10.10</t>
  </si>
  <si>
    <t>石楼县和合乡呼延山村委一村一品延河盛隆养蚕专业合作社养蚕基地建设项目</t>
  </si>
  <si>
    <t>呼延山村</t>
  </si>
  <si>
    <t>建设1000平米养蚕基地</t>
  </si>
  <si>
    <t>50万元/处</t>
  </si>
  <si>
    <t>呼振晔</t>
  </si>
  <si>
    <t>2019.3.18</t>
  </si>
  <si>
    <t>2019.6.18</t>
  </si>
  <si>
    <t>石楼县和合乡和合村委进村道路硬化建设项目</t>
  </si>
  <si>
    <t>和合至刘腰吉腰至前湾</t>
  </si>
  <si>
    <t>重修和合经刘腰吉梁到冯家山至小山则的进村路前湾路至光伏电站</t>
  </si>
  <si>
    <t>km</t>
  </si>
  <si>
    <t>28.6万元/km</t>
  </si>
  <si>
    <t>2019.1</t>
  </si>
  <si>
    <t>石楼县和合乡和合村委桥梁建设项目</t>
  </si>
  <si>
    <t>张家坡村至冯家山沟、前湾</t>
  </si>
  <si>
    <t>修建小桥2座
大桥1座</t>
  </si>
  <si>
    <t>5万元/座</t>
  </si>
  <si>
    <t>2019.6.15</t>
  </si>
  <si>
    <t>石楼县和合乡铁头村委道路建设项目</t>
  </si>
  <si>
    <t>巴福山、张家湾</t>
  </si>
  <si>
    <t>修建巴福山至张家湾水泥路2.6公里</t>
  </si>
  <si>
    <t>38.46万元/公里</t>
  </si>
  <si>
    <t>张家山村歧</t>
  </si>
  <si>
    <t>冯全玉</t>
  </si>
  <si>
    <t>2019.3.11</t>
  </si>
  <si>
    <t>2019.5.11</t>
  </si>
  <si>
    <t>石楼县和合乡张家山村委石圪垛至高家庄村道路硬化建设项目</t>
  </si>
  <si>
    <t>高家庄村、冯家河</t>
  </si>
  <si>
    <t>道路硬化，宽3米，厚15公分</t>
  </si>
  <si>
    <t>24万元/公里</t>
  </si>
  <si>
    <t>2019.12.1</t>
  </si>
  <si>
    <t>石楼县裴沟乡后土门村委新栽有机鲜枣项目</t>
  </si>
  <si>
    <t>后土门</t>
  </si>
  <si>
    <t>新栽有机鲜枣20亩，配套温室大棚及灌溉设施，壮大村集体经济</t>
  </si>
  <si>
    <t>5万元/亩</t>
  </si>
  <si>
    <t>后土门村委</t>
  </si>
  <si>
    <t>王世中</t>
  </si>
  <si>
    <t>石楼县裴沟乡马家山村委土地平整项目</t>
  </si>
  <si>
    <t>马家山村委</t>
  </si>
  <si>
    <t>土地平整(村集体土地50亩），用于建设温室大棚，种植草莓、桃等</t>
  </si>
  <si>
    <t>1万元/亩</t>
  </si>
  <si>
    <t>曹艳飞</t>
  </si>
  <si>
    <t>石楼县裴沟乡坪底村委优质甜柿示范园项目</t>
  </si>
  <si>
    <t>西山</t>
  </si>
  <si>
    <t>引进日本优质无核甜柿品种，高标准整地、施农家肥、大水灌溉，确保两年后挂果受益</t>
  </si>
  <si>
    <t>0.4万元/亩</t>
  </si>
  <si>
    <t>坪底村委</t>
  </si>
  <si>
    <t>崔振平</t>
  </si>
  <si>
    <t>2019.10.1</t>
  </si>
  <si>
    <t>石楼县裴沟乡穆家洼村委修建烤房项目</t>
  </si>
  <si>
    <t>穆家洼</t>
  </si>
  <si>
    <t>新建400平米厂房，核桃、枣、黄花菜的烘干</t>
  </si>
  <si>
    <t>穆家洼村委</t>
  </si>
  <si>
    <t>冉红鸿</t>
  </si>
  <si>
    <t>石楼县裴沟乡核桃嫁接改良项目工程</t>
  </si>
  <si>
    <t>经济林改良嫁接1000亩</t>
  </si>
  <si>
    <t>0.05万元/亩</t>
  </si>
  <si>
    <t>石楼县裴沟乡红枣核桃提质增效项目</t>
  </si>
  <si>
    <t>裴沟乡涉及村委</t>
  </si>
  <si>
    <t>红枣、核桃提质增效6770亩.</t>
  </si>
  <si>
    <t>支部书记</t>
  </si>
  <si>
    <t>2019.
4.15</t>
  </si>
  <si>
    <t>2019.
10.30</t>
  </si>
  <si>
    <t>提质增效</t>
  </si>
  <si>
    <t>石楼县曹家垣乡曹家垣村花椒树建设项目</t>
  </si>
  <si>
    <t>牛王店</t>
  </si>
  <si>
    <t>种植1000亩花椒树</t>
  </si>
  <si>
    <t>0.09万元/亩</t>
  </si>
  <si>
    <t>曹家垣乡</t>
  </si>
  <si>
    <t>高巩彦</t>
  </si>
  <si>
    <t>曹家垣村委</t>
  </si>
  <si>
    <t>王计奋 李俊虹</t>
  </si>
  <si>
    <t>2019.5.3</t>
  </si>
  <si>
    <t>2019.8.3</t>
  </si>
  <si>
    <t>石楼县曹家垣乡曹家垣村黑木耳建设项目</t>
  </si>
  <si>
    <t>建立黑木耳生产基地一座</t>
  </si>
  <si>
    <t>50万元/座</t>
  </si>
  <si>
    <t>王计奋李俊虹</t>
  </si>
  <si>
    <t>石楼县曹家垣乡麦场焉村黑木耳基地扩建与加工建设项目</t>
  </si>
  <si>
    <t>麦场焉</t>
  </si>
  <si>
    <t>扩建黑木耳生产基地，购买加工设备</t>
  </si>
  <si>
    <t>道堡</t>
  </si>
  <si>
    <t>薛贵启</t>
  </si>
  <si>
    <t>2019.3.6</t>
  </si>
  <si>
    <t>2019.6.6</t>
  </si>
  <si>
    <t>石楼县曹家垣乡许家山村黑木耳建设项目</t>
  </si>
  <si>
    <t>许家山</t>
  </si>
  <si>
    <t>温海军</t>
  </si>
  <si>
    <t>石楼县曹家垣乡道堡村黑木耳基地扩建与加工建设项目</t>
  </si>
  <si>
    <t>石楼县曹家垣乡李家庄村黑木耳基地建设项目</t>
  </si>
  <si>
    <t>李家庄</t>
  </si>
  <si>
    <t>新建黑木耳生产基地，购买加工设备</t>
  </si>
  <si>
    <t>石楼县曹裴线君子段道路排水和集流槽建设项目</t>
  </si>
  <si>
    <t>君子</t>
  </si>
  <si>
    <t>续建5公里排水和集流槽</t>
  </si>
  <si>
    <t>3.4万元/公里</t>
  </si>
  <si>
    <t>高青平</t>
  </si>
  <si>
    <t>2019.7.30</t>
  </si>
  <si>
    <t>石楼县曹家垣乡麦场墕村委道路排水和集流槽建设项目</t>
  </si>
  <si>
    <t>续建3公里排水和集流槽</t>
  </si>
  <si>
    <t>3.63万元/公里</t>
  </si>
  <si>
    <t>麦场墕</t>
  </si>
  <si>
    <t>高元锦</t>
  </si>
  <si>
    <t>石楼县曹家垣乡君子村红枣加工建设项目</t>
  </si>
  <si>
    <t>外庄</t>
  </si>
  <si>
    <t>建立加工场地500平米及购买设备</t>
  </si>
  <si>
    <t>平方米</t>
  </si>
  <si>
    <t>0.1万元/平方米</t>
  </si>
  <si>
    <t>2019.5.4</t>
  </si>
  <si>
    <t>2019.6.4</t>
  </si>
  <si>
    <t>石楼县曹家垣乡李家庄村委野生菜加工建设项目</t>
  </si>
  <si>
    <t>新建野生菜加工场地1处，购买加工设备</t>
  </si>
  <si>
    <t>70万元/处</t>
  </si>
  <si>
    <t>李国平</t>
  </si>
  <si>
    <t>石楼县和合乡和合村委沃达薯业有限公司红薯种植加工建设项目</t>
  </si>
  <si>
    <t>新建红薯种植300亩、加工厂1座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</si>
</sst>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8" formatCode="0_ "/>
    <numFmt numFmtId="179" formatCode="0.00_);[Red]\(0.00\)"/>
    <numFmt numFmtId="180" formatCode="yyyy&quot;.&quot;m&quot;.&quot;"/>
  </numFmts>
  <fonts count="32" x14ac:knownFonts="1">
    <font>
      <sz val="11"/>
      <color theme="1"/>
      <name val="宋体"/>
      <charset val="134"/>
      <scheme val="minor"/>
    </font>
    <font>
      <sz val="8"/>
      <color theme="1"/>
      <name val="宋体"/>
      <family val="3"/>
      <charset val="134"/>
      <scheme val="minor"/>
    </font>
    <font>
      <b/>
      <sz val="9"/>
      <color indexed="8"/>
      <name val="仿宋"/>
      <family val="3"/>
      <charset val="134"/>
    </font>
    <font>
      <b/>
      <sz val="10"/>
      <color indexed="8"/>
      <name val="仿宋"/>
      <family val="3"/>
      <charset val="134"/>
    </font>
    <font>
      <b/>
      <sz val="20"/>
      <color rgb="FF000000"/>
      <name val="宋体"/>
      <family val="3"/>
      <charset val="134"/>
      <scheme val="major"/>
    </font>
    <font>
      <b/>
      <sz val="8"/>
      <color indexed="8"/>
      <name val="仿宋"/>
      <family val="3"/>
      <charset val="134"/>
    </font>
    <font>
      <sz val="8"/>
      <name val="宋体"/>
      <family val="3"/>
      <charset val="134"/>
      <scheme val="major"/>
    </font>
    <font>
      <sz val="8"/>
      <color theme="1"/>
      <name val="仿宋"/>
      <family val="3"/>
      <charset val="134"/>
    </font>
    <font>
      <sz val="8"/>
      <color indexed="8"/>
      <name val="仿宋"/>
      <family val="3"/>
      <charset val="134"/>
    </font>
    <font>
      <sz val="8"/>
      <color rgb="FFFF0000"/>
      <name val="仿宋"/>
      <family val="3"/>
      <charset val="134"/>
    </font>
    <font>
      <sz val="8"/>
      <name val="仿宋"/>
      <family val="3"/>
      <charset val="134"/>
    </font>
    <font>
      <sz val="8"/>
      <color theme="1"/>
      <name val="宋体"/>
      <family val="3"/>
      <charset val="134"/>
      <scheme val="major"/>
    </font>
    <font>
      <sz val="8"/>
      <color indexed="8"/>
      <name val="宋体"/>
      <family val="3"/>
      <charset val="134"/>
    </font>
    <font>
      <sz val="8"/>
      <color indexed="8"/>
      <name val="宋体"/>
      <family val="3"/>
      <charset val="134"/>
      <scheme val="minor"/>
    </font>
    <font>
      <sz val="8"/>
      <name val="宋体"/>
      <family val="3"/>
      <charset val="134"/>
      <scheme val="minor"/>
    </font>
    <font>
      <sz val="8"/>
      <name val="宋体"/>
      <family val="3"/>
      <charset val="134"/>
    </font>
    <font>
      <b/>
      <sz val="8"/>
      <color indexed="8"/>
      <name val="宋体"/>
      <family val="3"/>
      <charset val="134"/>
      <scheme val="minor"/>
    </font>
    <font>
      <b/>
      <u/>
      <sz val="10"/>
      <color indexed="8"/>
      <name val="仿宋"/>
      <family val="3"/>
      <charset val="134"/>
    </font>
    <font>
      <sz val="10"/>
      <color indexed="8"/>
      <name val="仿宋"/>
      <family val="3"/>
      <charset val="134"/>
    </font>
    <font>
      <sz val="8"/>
      <color rgb="FFFF0000"/>
      <name val="宋体"/>
      <family val="3"/>
      <charset val="134"/>
    </font>
    <font>
      <sz val="8"/>
      <color theme="1"/>
      <name val="宋体"/>
      <family val="3"/>
      <charset val="134"/>
    </font>
    <font>
      <sz val="9"/>
      <color indexed="8"/>
      <name val="仿宋"/>
      <family val="3"/>
      <charset val="134"/>
    </font>
    <font>
      <sz val="10"/>
      <name val="仿宋"/>
      <family val="3"/>
      <charset val="134"/>
    </font>
    <font>
      <sz val="9"/>
      <color rgb="FFFF0000"/>
      <name val="仿宋"/>
      <family val="3"/>
      <charset val="134"/>
    </font>
    <font>
      <sz val="9"/>
      <name val="仿宋"/>
      <family val="3"/>
      <charset val="134"/>
    </font>
    <font>
      <sz val="6"/>
      <color rgb="FFFF0000"/>
      <name val="宋体"/>
      <family val="3"/>
      <charset val="134"/>
    </font>
    <font>
      <sz val="10"/>
      <color rgb="FFFF0000"/>
      <name val="仿宋"/>
      <family val="3"/>
      <charset val="134"/>
    </font>
    <font>
      <sz val="10"/>
      <color rgb="FFFF0000"/>
      <name val="宋体"/>
      <family val="3"/>
      <charset val="134"/>
    </font>
    <font>
      <sz val="8"/>
      <color rgb="FF000000"/>
      <name val="仿宋"/>
      <family val="3"/>
      <charset val="134"/>
    </font>
    <font>
      <sz val="11"/>
      <color indexed="8"/>
      <name val="宋体"/>
      <family val="3"/>
      <charset val="134"/>
    </font>
    <font>
      <sz val="12"/>
      <name val="宋体"/>
      <family val="3"/>
      <charset val="134"/>
    </font>
    <font>
      <sz val="9"/>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8">
    <xf numFmtId="0" fontId="0"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xf numFmtId="0" fontId="30" fillId="0" borderId="0">
      <alignment vertical="center"/>
    </xf>
    <xf numFmtId="0" fontId="29" fillId="0" borderId="0">
      <alignment vertical="center"/>
    </xf>
    <xf numFmtId="0" fontId="29" fillId="0" borderId="0">
      <alignment vertical="center"/>
    </xf>
  </cellStyleXfs>
  <cellXfs count="167">
    <xf numFmtId="0" fontId="0" fillId="0" borderId="0" xfId="0">
      <alignment vertical="center"/>
    </xf>
    <xf numFmtId="0" fontId="0" fillId="0" borderId="0" xfId="0" applyFill="1">
      <alignment vertical="center"/>
    </xf>
    <xf numFmtId="0" fontId="0" fillId="0" borderId="0" xfId="0" applyFont="1" applyFill="1">
      <alignment vertical="center"/>
    </xf>
    <xf numFmtId="0" fontId="1" fillId="0" borderId="0" xfId="0" applyFont="1">
      <alignment vertical="center"/>
    </xf>
    <xf numFmtId="0" fontId="3" fillId="0" borderId="0" xfId="0" applyFont="1" applyFill="1" applyBorder="1" applyAlignment="1">
      <alignment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xf>
    <xf numFmtId="0" fontId="8" fillId="0" borderId="1" xfId="4"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10" fillId="0" borderId="1" xfId="5" applyFont="1" applyFill="1" applyBorder="1" applyAlignment="1">
      <alignment horizontal="center" vertical="center" wrapText="1"/>
    </xf>
    <xf numFmtId="0" fontId="8" fillId="0" borderId="1" xfId="5"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1" xfId="5"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5" applyNumberFormat="1" applyFont="1" applyFill="1" applyBorder="1" applyAlignment="1">
      <alignment horizontal="center" vertical="center" wrapText="1"/>
    </xf>
    <xf numFmtId="0" fontId="8" fillId="2" borderId="1" xfId="5" applyFont="1" applyFill="1" applyBorder="1" applyAlignment="1">
      <alignment horizontal="center" vertical="center"/>
    </xf>
    <xf numFmtId="0" fontId="8" fillId="2" borderId="1" xfId="5"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7" fillId="3" borderId="1" xfId="4" applyFont="1" applyFill="1" applyBorder="1" applyAlignment="1">
      <alignment horizontal="center" vertical="center" wrapText="1"/>
    </xf>
    <xf numFmtId="0" fontId="15" fillId="2" borderId="1" xfId="0" applyFont="1" applyFill="1" applyBorder="1" applyAlignment="1" applyProtection="1">
      <alignment horizontal="center" vertical="center"/>
    </xf>
    <xf numFmtId="0" fontId="12" fillId="2" borderId="1" xfId="0"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5" applyFont="1" applyFill="1" applyBorder="1" applyAlignment="1">
      <alignment horizontal="center" vertical="center" wrapText="1"/>
    </xf>
    <xf numFmtId="0" fontId="15" fillId="0" borderId="1" xfId="5" applyNumberFormat="1" applyFont="1" applyFill="1" applyBorder="1" applyAlignment="1">
      <alignment horizontal="center" vertical="center" wrapText="1"/>
    </xf>
    <xf numFmtId="0" fontId="15" fillId="0" borderId="1" xfId="3" applyFont="1" applyFill="1" applyBorder="1" applyAlignment="1">
      <alignment horizontal="center" vertical="center" wrapText="1"/>
    </xf>
    <xf numFmtId="0" fontId="15" fillId="0" borderId="1" xfId="3"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10" fillId="3" borderId="1" xfId="5" applyNumberFormat="1" applyFont="1" applyFill="1" applyBorder="1" applyAlignment="1">
      <alignment horizontal="center" vertical="center" wrapText="1"/>
    </xf>
    <xf numFmtId="0" fontId="9" fillId="3" borderId="1" xfId="5" applyNumberFormat="1" applyFont="1" applyFill="1" applyBorder="1" applyAlignment="1">
      <alignment horizontal="center" vertical="center" wrapText="1"/>
    </xf>
    <xf numFmtId="0" fontId="9" fillId="0" borderId="1" xfId="7" applyFont="1" applyFill="1" applyBorder="1" applyAlignment="1">
      <alignment horizontal="center" vertical="center" wrapText="1"/>
    </xf>
    <xf numFmtId="0" fontId="10" fillId="0" borderId="1" xfId="7" applyNumberFormat="1" applyFont="1" applyFill="1" applyBorder="1" applyAlignment="1">
      <alignment horizontal="center" vertical="center" wrapText="1"/>
    </xf>
    <xf numFmtId="0" fontId="9" fillId="0" borderId="1" xfId="7" applyNumberFormat="1"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3" applyNumberFormat="1"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1" xfId="3"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5" fillId="0" borderId="1" xfId="0" applyNumberFormat="1" applyFont="1" applyFill="1" applyBorder="1" applyAlignment="1">
      <alignment horizontal="center" vertical="center"/>
    </xf>
    <xf numFmtId="0" fontId="16"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 fillId="0" borderId="1" xfId="0" applyFont="1" applyBorder="1" applyAlignment="1">
      <alignment horizontal="center" vertical="center"/>
    </xf>
    <xf numFmtId="0" fontId="3" fillId="0" borderId="0" xfId="0" applyFont="1" applyFill="1" applyAlignment="1">
      <alignment vertical="center"/>
    </xf>
    <xf numFmtId="0" fontId="17"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4" applyFont="1" applyFill="1" applyBorder="1" applyAlignment="1">
      <alignment horizontal="center" vertical="center"/>
    </xf>
    <xf numFmtId="0" fontId="8" fillId="0" borderId="1" xfId="4" applyFont="1" applyFill="1" applyBorder="1" applyAlignment="1">
      <alignment horizontal="center" vertical="center" wrapText="1"/>
    </xf>
    <xf numFmtId="49" fontId="8" fillId="0" borderId="1" xfId="5" applyNumberFormat="1" applyFont="1" applyFill="1" applyBorder="1" applyAlignment="1">
      <alignment horizontal="center" vertical="center" wrapText="1"/>
    </xf>
    <xf numFmtId="49" fontId="7" fillId="0" borderId="1" xfId="5" applyNumberFormat="1" applyFont="1" applyFill="1" applyBorder="1" applyAlignment="1">
      <alignment horizontal="center" vertical="center" wrapText="1"/>
    </xf>
    <xf numFmtId="0" fontId="7" fillId="0" borderId="1" xfId="5" applyNumberFormat="1" applyFont="1" applyFill="1" applyBorder="1" applyAlignment="1">
      <alignment horizontal="center" vertical="center"/>
    </xf>
    <xf numFmtId="49" fontId="8" fillId="2" borderId="1" xfId="5" applyNumberFormat="1" applyFont="1" applyFill="1" applyBorder="1" applyAlignment="1">
      <alignment horizontal="center" vertical="center" wrapText="1"/>
    </xf>
    <xf numFmtId="49" fontId="15" fillId="0" borderId="1" xfId="5" applyNumberFormat="1" applyFont="1" applyFill="1" applyBorder="1" applyAlignment="1">
      <alignment horizontal="center" vertical="center" wrapText="1"/>
    </xf>
    <xf numFmtId="49" fontId="10" fillId="3" borderId="1" xfId="5"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8" fillId="0" borderId="1" xfId="5" applyNumberFormat="1" applyFont="1" applyFill="1" applyBorder="1" applyAlignment="1">
      <alignment horizontal="center" vertical="center"/>
    </xf>
    <xf numFmtId="179" fontId="7" fillId="3" borderId="1" xfId="4" applyNumberFormat="1" applyFont="1" applyFill="1" applyBorder="1" applyAlignment="1">
      <alignment horizontal="center" vertical="center" wrapText="1"/>
    </xf>
    <xf numFmtId="0" fontId="15" fillId="0" borderId="1" xfId="0" applyFont="1" applyFill="1" applyBorder="1" applyAlignment="1">
      <alignment horizontal="center" vertical="center" textRotation="255" wrapText="1"/>
    </xf>
    <xf numFmtId="0" fontId="15" fillId="0" borderId="1" xfId="0" applyNumberFormat="1" applyFont="1" applyFill="1" applyBorder="1" applyAlignment="1">
      <alignment horizontal="center" vertical="center" textRotation="255" wrapText="1"/>
    </xf>
    <xf numFmtId="0" fontId="15" fillId="0" borderId="1" xfId="5" applyNumberFormat="1" applyFont="1" applyFill="1" applyBorder="1" applyAlignment="1">
      <alignment horizontal="center" vertical="center" textRotation="255" wrapText="1"/>
    </xf>
    <xf numFmtId="0" fontId="15" fillId="0" borderId="1" xfId="6" applyNumberFormat="1" applyFont="1" applyFill="1" applyBorder="1" applyAlignment="1">
      <alignment horizontal="center" vertical="center" textRotation="255" wrapText="1"/>
    </xf>
    <xf numFmtId="0" fontId="15" fillId="0" borderId="1" xfId="3" applyFont="1" applyFill="1" applyBorder="1" applyAlignment="1">
      <alignment horizontal="center" vertical="center" textRotation="255" wrapText="1"/>
    </xf>
    <xf numFmtId="0" fontId="15" fillId="0" borderId="1" xfId="3" applyNumberFormat="1" applyFont="1" applyFill="1" applyBorder="1" applyAlignment="1">
      <alignment horizontal="center" vertical="center" textRotation="255" wrapText="1"/>
    </xf>
    <xf numFmtId="0" fontId="10" fillId="3" borderId="1" xfId="5" applyNumberFormat="1" applyFont="1" applyFill="1" applyBorder="1" applyAlignment="1">
      <alignment horizontal="center" vertical="center" textRotation="255" wrapText="1"/>
    </xf>
    <xf numFmtId="0" fontId="10" fillId="3" borderId="1" xfId="3" applyNumberFormat="1" applyFont="1" applyFill="1" applyBorder="1" applyAlignment="1">
      <alignment horizontal="center" vertical="center" textRotation="255" wrapText="1"/>
    </xf>
    <xf numFmtId="0" fontId="10" fillId="0" borderId="1" xfId="3" applyFont="1" applyFill="1" applyBorder="1" applyAlignment="1">
      <alignment horizontal="center" vertical="center" textRotation="255" wrapText="1"/>
    </xf>
    <xf numFmtId="0" fontId="10" fillId="0" borderId="1" xfId="3" applyNumberFormat="1" applyFont="1" applyFill="1" applyBorder="1" applyAlignment="1">
      <alignment horizontal="center" vertical="center" textRotation="255" wrapText="1"/>
    </xf>
    <xf numFmtId="0" fontId="10" fillId="0" borderId="1"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178" fontId="8" fillId="0" borderId="1" xfId="0" applyNumberFormat="1" applyFont="1" applyFill="1" applyBorder="1" applyAlignment="1" applyProtection="1">
      <alignment horizontal="center" vertical="center" wrapText="1" shrinkToFit="1"/>
    </xf>
    <xf numFmtId="49" fontId="8" fillId="0"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shrinkToFit="1"/>
    </xf>
    <xf numFmtId="0" fontId="3" fillId="0" borderId="0" xfId="0" applyFont="1" applyFill="1" applyBorder="1" applyAlignment="1">
      <alignment vertical="center" wrapText="1"/>
    </xf>
    <xf numFmtId="0" fontId="8" fillId="0" borderId="1" xfId="5" applyFont="1" applyFill="1" applyBorder="1" applyAlignment="1">
      <alignment horizontal="center" vertical="center" wrapText="1"/>
    </xf>
    <xf numFmtId="0" fontId="8" fillId="0" borderId="1" xfId="5" applyFont="1" applyFill="1" applyBorder="1" applyAlignment="1">
      <alignment horizontal="center" vertical="center"/>
    </xf>
    <xf numFmtId="0" fontId="7" fillId="0" borderId="1" xfId="5" applyFont="1" applyFill="1" applyBorder="1" applyAlignment="1">
      <alignment horizontal="center" vertical="center"/>
    </xf>
    <xf numFmtId="0" fontId="15" fillId="0" borderId="1" xfId="5" applyFont="1" applyFill="1" applyBorder="1" applyAlignment="1">
      <alignment horizontal="center" vertical="center" textRotation="255" wrapText="1"/>
    </xf>
    <xf numFmtId="0" fontId="10" fillId="3" borderId="1" xfId="5" applyFont="1" applyFill="1" applyBorder="1" applyAlignment="1">
      <alignment horizontal="center" vertical="center" textRotation="255" wrapText="1"/>
    </xf>
    <xf numFmtId="0" fontId="10" fillId="3" borderId="1" xfId="5"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1" xfId="7" applyFont="1" applyFill="1" applyBorder="1" applyAlignment="1">
      <alignment horizontal="center" vertical="center" wrapText="1"/>
    </xf>
    <xf numFmtId="0" fontId="10" fillId="0" borderId="1" xfId="2" applyFont="1" applyFill="1" applyBorder="1" applyAlignment="1">
      <alignment horizontal="center" vertical="center" textRotation="255" wrapText="1"/>
    </xf>
    <xf numFmtId="0" fontId="10" fillId="0" borderId="1" xfId="5" applyFont="1" applyFill="1" applyBorder="1" applyAlignment="1">
      <alignment horizontal="center" vertical="center" textRotation="255" wrapText="1"/>
    </xf>
    <xf numFmtId="0" fontId="8" fillId="0" borderId="1" xfId="0" applyNumberFormat="1"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shrinkToFit="1"/>
    </xf>
    <xf numFmtId="0" fontId="10"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textRotation="255" wrapText="1"/>
    </xf>
    <xf numFmtId="0" fontId="15" fillId="2" borderId="1" xfId="0" applyFont="1" applyFill="1" applyBorder="1" applyAlignment="1" applyProtection="1">
      <alignment horizontal="center" vertical="center" textRotation="255"/>
    </xf>
    <xf numFmtId="0" fontId="18" fillId="0" borderId="0" xfId="0" applyFont="1" applyFill="1" applyBorder="1" applyAlignment="1">
      <alignment vertical="center"/>
    </xf>
    <xf numFmtId="0" fontId="18" fillId="0" borderId="0" xfId="0" applyNumberFormat="1" applyFont="1" applyFill="1" applyBorder="1" applyAlignment="1"/>
    <xf numFmtId="0" fontId="19" fillId="0" borderId="1" xfId="0" applyNumberFormat="1" applyFont="1" applyFill="1" applyBorder="1" applyAlignment="1">
      <alignment horizontal="center" vertical="center" wrapText="1"/>
    </xf>
    <xf numFmtId="0" fontId="15" fillId="2" borderId="1" xfId="5" applyFont="1" applyFill="1" applyBorder="1" applyAlignment="1">
      <alignment horizontal="center" vertical="center" wrapText="1"/>
    </xf>
    <xf numFmtId="0" fontId="20" fillId="3"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9" fillId="3" borderId="1" xfId="4" applyFont="1" applyFill="1" applyBorder="1" applyAlignment="1">
      <alignment horizontal="center" vertical="center" wrapText="1"/>
    </xf>
    <xf numFmtId="0" fontId="9"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shrinkToFit="1"/>
    </xf>
    <xf numFmtId="0" fontId="21"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25" fillId="0" borderId="1" xfId="0" applyNumberFormat="1" applyFont="1" applyFill="1" applyBorder="1" applyAlignment="1">
      <alignment horizontal="justify" vertical="center" wrapText="1"/>
    </xf>
    <xf numFmtId="0" fontId="20" fillId="0" borderId="1" xfId="0" applyNumberFormat="1" applyFont="1" applyFill="1" applyBorder="1" applyAlignment="1">
      <alignment horizontal="center" vertical="center" wrapText="1"/>
    </xf>
    <xf numFmtId="0" fontId="1" fillId="0" borderId="1" xfId="0" applyFont="1" applyBorder="1" applyAlignment="1">
      <alignment vertical="center"/>
    </xf>
    <xf numFmtId="0" fontId="3" fillId="0" borderId="1" xfId="0"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8" fillId="0" borderId="1" xfId="0" applyFont="1" applyFill="1" applyBorder="1" applyAlignment="1">
      <alignment vertical="center" wrapText="1"/>
    </xf>
    <xf numFmtId="0" fontId="10" fillId="0" borderId="1" xfId="0" applyNumberFormat="1" applyFont="1" applyFill="1" applyBorder="1" applyAlignment="1">
      <alignment horizontal="center" vertical="center" textRotation="255" wrapText="1"/>
    </xf>
    <xf numFmtId="0" fontId="22" fillId="0" borderId="1" xfId="0" applyFont="1" applyFill="1" applyBorder="1" applyAlignment="1">
      <alignment vertical="center" textRotation="255"/>
    </xf>
    <xf numFmtId="0" fontId="22"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1" fillId="0" borderId="1" xfId="0" applyNumberFormat="1" applyFont="1" applyFill="1" applyBorder="1" applyAlignment="1">
      <alignment horizontal="center" vertical="center" textRotation="255" wrapText="1"/>
    </xf>
    <xf numFmtId="0" fontId="2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 fillId="3" borderId="1" xfId="0" applyFont="1" applyFill="1" applyBorder="1" applyAlignment="1">
      <alignment vertical="center" wrapText="1"/>
    </xf>
    <xf numFmtId="0" fontId="28" fillId="0" borderId="1" xfId="0"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0" fillId="0" borderId="1" xfId="4" applyFont="1" applyFill="1" applyBorder="1" applyAlignment="1">
      <alignment horizontal="center" vertical="center" wrapText="1"/>
    </xf>
    <xf numFmtId="0" fontId="10" fillId="0" borderId="1" xfId="0" applyNumberFormat="1" applyFont="1" applyFill="1" applyBorder="1" applyAlignment="1">
      <alignment horizontal="center" vertical="center" textRotation="255" wrapText="1" shrinkToFit="1"/>
    </xf>
    <xf numFmtId="31"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57" fontId="8" fillId="0" borderId="1" xfId="0" applyNumberFormat="1" applyFont="1" applyFill="1" applyBorder="1" applyAlignment="1">
      <alignment horizontal="center" vertical="center" wrapText="1"/>
    </xf>
    <xf numFmtId="180" fontId="8" fillId="0"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21" fillId="0" borderId="0" xfId="0" applyFont="1" applyFill="1" applyBorder="1" applyAlignment="1">
      <alignment horizontal="left" vertical="center"/>
    </xf>
    <xf numFmtId="0" fontId="4" fillId="0" borderId="0" xfId="0" applyNumberFormat="1" applyFont="1" applyFill="1" applyAlignment="1">
      <alignment horizontal="center" vertical="center"/>
    </xf>
    <xf numFmtId="0" fontId="4" fillId="0" borderId="0" xfId="0" applyNumberFormat="1" applyFont="1" applyFill="1" applyAlignment="1">
      <alignment horizontal="center" vertical="center" wrapText="1"/>
    </xf>
    <xf numFmtId="0" fontId="3" fillId="0" borderId="0" xfId="0" applyFont="1" applyFill="1" applyAlignment="1">
      <alignment horizontal="left" vertical="center"/>
    </xf>
    <xf numFmtId="0" fontId="3" fillId="0" borderId="0" xfId="0" applyNumberFormat="1" applyFont="1" applyFill="1" applyBorder="1" applyAlignment="1">
      <alignment horizontal="right"/>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8">
    <cellStyle name="常规" xfId="0" builtinId="0"/>
    <cellStyle name="常规 2" xfId="4" xr:uid="{00000000-0005-0000-0000-000034000000}"/>
    <cellStyle name="常规 2 2" xfId="3" xr:uid="{00000000-0005-0000-0000-00002E000000}"/>
    <cellStyle name="常规 4" xfId="6" xr:uid="{00000000-0005-0000-0000-000036000000}"/>
    <cellStyle name="常规 5" xfId="7" xr:uid="{00000000-0005-0000-0000-000037000000}"/>
    <cellStyle name="常规_下洼项目入库空表" xfId="1" xr:uid="{00000000-0005-0000-0000-00000C000000}"/>
    <cellStyle name="常规_正确的2018年所有和合乡整合资金报表" xfId="5" xr:uid="{00000000-0005-0000-0000-000035000000}"/>
    <cellStyle name="常规_正确的2018年所有和合乡整合资金报表 2" xfId="2" xr:uid="{00000000-0005-0000-0000-00002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7"/>
  <sheetViews>
    <sheetView workbookViewId="0">
      <selection activeCell="M7" sqref="M7"/>
    </sheetView>
  </sheetViews>
  <sheetFormatPr defaultColWidth="9" defaultRowHeight="14.4" x14ac:dyDescent="0.25"/>
  <cols>
    <col min="1" max="1" width="2.109375" customWidth="1"/>
    <col min="2" max="2" width="8.109375" customWidth="1"/>
    <col min="3" max="3" width="2" customWidth="1"/>
    <col min="4" max="4" width="3.109375" customWidth="1"/>
    <col min="5" max="5" width="5.21875" customWidth="1"/>
    <col min="6" max="6" width="11.88671875" customWidth="1"/>
    <col min="7" max="7" width="3.21875" customWidth="1"/>
    <col min="8" max="8" width="4.21875" customWidth="1"/>
    <col min="9" max="9" width="2.6640625" customWidth="1"/>
    <col min="10" max="10" width="8.109375" customWidth="1"/>
    <col min="11" max="11" width="3.77734375" customWidth="1"/>
    <col min="12" max="12" width="6.88671875" customWidth="1"/>
    <col min="13" max="13" width="2.88671875" customWidth="1"/>
    <col min="14" max="14" width="3.109375" customWidth="1"/>
    <col min="15" max="15" width="4.109375" customWidth="1"/>
    <col min="16" max="16" width="5.33203125" customWidth="1"/>
    <col min="17" max="17" width="5.77734375" customWidth="1"/>
    <col min="18" max="18" width="4.88671875" customWidth="1"/>
    <col min="19" max="20" width="3.21875" customWidth="1"/>
    <col min="21" max="21" width="4.109375" customWidth="1"/>
    <col min="22" max="22" width="2.44140625" customWidth="1"/>
    <col min="23" max="23" width="2.77734375" customWidth="1"/>
    <col min="24" max="25" width="2.21875" customWidth="1"/>
    <col min="26" max="26" width="4.21875" customWidth="1"/>
    <col min="27" max="27" width="2.33203125" customWidth="1"/>
    <col min="28" max="28" width="2.44140625" customWidth="1"/>
    <col min="29" max="29" width="3.44140625" customWidth="1"/>
    <col min="30" max="30" width="4.109375" customWidth="1"/>
    <col min="31" max="31" width="4" customWidth="1"/>
    <col min="32" max="33" width="2.6640625" customWidth="1"/>
  </cols>
  <sheetData>
    <row r="1" spans="1:33" x14ac:dyDescent="0.25">
      <c r="A1" s="151" t="s">
        <v>0</v>
      </c>
      <c r="B1" s="151"/>
      <c r="C1" s="4"/>
      <c r="D1" s="4"/>
      <c r="E1" s="4"/>
      <c r="F1" s="4"/>
      <c r="G1" s="4"/>
      <c r="H1" s="4"/>
      <c r="I1" s="4"/>
      <c r="J1" s="4"/>
      <c r="K1" s="4"/>
      <c r="L1" s="4"/>
      <c r="M1" s="4"/>
      <c r="N1" s="4"/>
      <c r="O1" s="4"/>
      <c r="P1" s="4"/>
      <c r="Q1" s="4"/>
      <c r="R1" s="4"/>
      <c r="S1" s="4"/>
      <c r="T1" s="4"/>
      <c r="U1" s="4"/>
      <c r="V1" s="4"/>
      <c r="W1" s="4"/>
      <c r="X1" s="4"/>
      <c r="Y1" s="4"/>
      <c r="Z1" s="4"/>
      <c r="AA1" s="4"/>
      <c r="AB1" s="4"/>
      <c r="AC1" s="4"/>
      <c r="AD1" s="4"/>
      <c r="AE1" s="4"/>
      <c r="AF1" s="90"/>
      <c r="AG1" s="108"/>
    </row>
    <row r="2" spans="1:33" ht="25.8" x14ac:dyDescent="0.25">
      <c r="A2" s="152" t="s">
        <v>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3"/>
      <c r="AG2" s="152"/>
    </row>
    <row r="3" spans="1:33" x14ac:dyDescent="0.15">
      <c r="A3" s="154" t="s">
        <v>2</v>
      </c>
      <c r="B3" s="154"/>
      <c r="C3" s="154"/>
      <c r="D3" s="154"/>
      <c r="E3" s="154"/>
      <c r="F3" s="154"/>
      <c r="G3" s="154"/>
      <c r="H3" s="154"/>
      <c r="I3" s="154"/>
      <c r="J3" s="154"/>
      <c r="K3" s="154"/>
      <c r="L3" s="53"/>
      <c r="M3" s="54"/>
      <c r="N3" s="54"/>
      <c r="O3" s="54"/>
      <c r="P3" s="54"/>
      <c r="Q3" s="54"/>
      <c r="R3" s="54"/>
      <c r="S3" s="54"/>
      <c r="T3" s="54"/>
      <c r="U3" s="155"/>
      <c r="V3" s="155"/>
      <c r="W3" s="155"/>
      <c r="X3" s="155"/>
      <c r="Y3" s="155"/>
      <c r="Z3" s="155"/>
      <c r="AA3" s="155"/>
      <c r="AB3" s="4"/>
      <c r="AC3" s="156" t="s">
        <v>3</v>
      </c>
      <c r="AD3" s="156"/>
      <c r="AE3" s="156"/>
      <c r="AF3" s="157"/>
      <c r="AG3" s="109"/>
    </row>
    <row r="4" spans="1:33" x14ac:dyDescent="0.25">
      <c r="A4" s="158" t="s">
        <v>4</v>
      </c>
      <c r="B4" s="158" t="s">
        <v>5</v>
      </c>
      <c r="C4" s="158"/>
      <c r="D4" s="158"/>
      <c r="E4" s="158"/>
      <c r="F4" s="158"/>
      <c r="G4" s="158"/>
      <c r="H4" s="158"/>
      <c r="I4" s="158"/>
      <c r="J4" s="158" t="s">
        <v>6</v>
      </c>
      <c r="K4" s="158"/>
      <c r="L4" s="158"/>
      <c r="M4" s="158"/>
      <c r="N4" s="158"/>
      <c r="O4" s="158" t="s">
        <v>7</v>
      </c>
      <c r="P4" s="158" t="s">
        <v>8</v>
      </c>
      <c r="Q4" s="158"/>
      <c r="R4" s="158"/>
      <c r="S4" s="158" t="s">
        <v>9</v>
      </c>
      <c r="T4" s="158"/>
      <c r="U4" s="158" t="s">
        <v>10</v>
      </c>
      <c r="V4" s="158" t="s">
        <v>11</v>
      </c>
      <c r="W4" s="158"/>
      <c r="X4" s="158" t="s">
        <v>12</v>
      </c>
      <c r="Y4" s="158"/>
      <c r="Z4" s="158" t="s">
        <v>13</v>
      </c>
      <c r="AA4" s="158"/>
      <c r="AB4" s="160" t="s">
        <v>14</v>
      </c>
      <c r="AC4" s="160" t="s">
        <v>15</v>
      </c>
      <c r="AD4" s="160" t="s">
        <v>16</v>
      </c>
      <c r="AE4" s="160" t="s">
        <v>17</v>
      </c>
      <c r="AF4" s="160" t="s">
        <v>18</v>
      </c>
      <c r="AG4" s="161" t="s">
        <v>19</v>
      </c>
    </row>
    <row r="5" spans="1:33" ht="84" x14ac:dyDescent="0.25">
      <c r="A5" s="158"/>
      <c r="B5" s="113" t="s">
        <v>20</v>
      </c>
      <c r="C5" s="113" t="s">
        <v>21</v>
      </c>
      <c r="D5" s="113" t="s">
        <v>22</v>
      </c>
      <c r="E5" s="113" t="s">
        <v>23</v>
      </c>
      <c r="F5" s="113" t="s">
        <v>24</v>
      </c>
      <c r="G5" s="113" t="s">
        <v>25</v>
      </c>
      <c r="H5" s="113" t="s">
        <v>26</v>
      </c>
      <c r="I5" s="113" t="s">
        <v>27</v>
      </c>
      <c r="J5" s="113" t="s">
        <v>28</v>
      </c>
      <c r="K5" s="113" t="s">
        <v>29</v>
      </c>
      <c r="L5" s="113" t="s">
        <v>30</v>
      </c>
      <c r="M5" s="113" t="s">
        <v>31</v>
      </c>
      <c r="N5" s="113" t="s">
        <v>32</v>
      </c>
      <c r="O5" s="158"/>
      <c r="P5" s="124" t="s">
        <v>33</v>
      </c>
      <c r="Q5" s="113" t="s">
        <v>34</v>
      </c>
      <c r="R5" s="113" t="s">
        <v>35</v>
      </c>
      <c r="S5" s="113" t="s">
        <v>36</v>
      </c>
      <c r="T5" s="113" t="s">
        <v>37</v>
      </c>
      <c r="U5" s="158"/>
      <c r="V5" s="113" t="s">
        <v>38</v>
      </c>
      <c r="W5" s="113" t="s">
        <v>39</v>
      </c>
      <c r="X5" s="113" t="s">
        <v>38</v>
      </c>
      <c r="Y5" s="113" t="s">
        <v>39</v>
      </c>
      <c r="Z5" s="113" t="s">
        <v>38</v>
      </c>
      <c r="AA5" s="113" t="s">
        <v>39</v>
      </c>
      <c r="AB5" s="160"/>
      <c r="AC5" s="160"/>
      <c r="AD5" s="160"/>
      <c r="AE5" s="160"/>
      <c r="AF5" s="160"/>
      <c r="AG5" s="161"/>
    </row>
    <row r="6" spans="1:33" ht="64.95" customHeight="1" x14ac:dyDescent="0.25">
      <c r="A6" s="10">
        <v>1</v>
      </c>
      <c r="B6" s="13" t="s">
        <v>40</v>
      </c>
      <c r="C6" s="8" t="s">
        <v>41</v>
      </c>
      <c r="D6" s="8" t="s">
        <v>42</v>
      </c>
      <c r="E6" s="8" t="s">
        <v>43</v>
      </c>
      <c r="F6" s="8" t="s">
        <v>44</v>
      </c>
      <c r="G6" s="8" t="s">
        <v>45</v>
      </c>
      <c r="H6" s="143">
        <v>2300</v>
      </c>
      <c r="I6" s="143" t="s">
        <v>46</v>
      </c>
      <c r="J6" s="8">
        <v>27.6</v>
      </c>
      <c r="K6" s="8"/>
      <c r="L6" s="8">
        <v>27.6</v>
      </c>
      <c r="M6" s="8"/>
      <c r="N6" s="8"/>
      <c r="O6" s="8" t="s">
        <v>47</v>
      </c>
      <c r="P6" s="143">
        <v>2100</v>
      </c>
      <c r="Q6" s="143">
        <v>1100</v>
      </c>
      <c r="R6" s="8">
        <v>1000</v>
      </c>
      <c r="S6" s="8"/>
      <c r="T6" s="8"/>
      <c r="U6" s="8"/>
      <c r="V6" s="10" t="s">
        <v>48</v>
      </c>
      <c r="W6" s="10" t="s">
        <v>49</v>
      </c>
      <c r="X6" s="10" t="s">
        <v>48</v>
      </c>
      <c r="Y6" s="10" t="s">
        <v>49</v>
      </c>
      <c r="Z6" s="10" t="s">
        <v>48</v>
      </c>
      <c r="AA6" s="10" t="s">
        <v>50</v>
      </c>
      <c r="AB6" s="10" t="s">
        <v>51</v>
      </c>
      <c r="AC6" s="60"/>
      <c r="AD6" s="60" t="s">
        <v>52</v>
      </c>
      <c r="AE6" s="146" t="s">
        <v>53</v>
      </c>
      <c r="AF6" s="60" t="s">
        <v>54</v>
      </c>
      <c r="AG6" s="9"/>
    </row>
    <row r="7" spans="1:33" ht="64.95" customHeight="1" x14ac:dyDescent="0.25">
      <c r="A7" s="10" t="s">
        <v>55</v>
      </c>
      <c r="B7" s="8" t="s">
        <v>56</v>
      </c>
      <c r="C7" s="8" t="s">
        <v>41</v>
      </c>
      <c r="D7" s="8" t="s">
        <v>42</v>
      </c>
      <c r="E7" s="8" t="s">
        <v>57</v>
      </c>
      <c r="F7" s="8" t="s">
        <v>58</v>
      </c>
      <c r="G7" s="8" t="s">
        <v>59</v>
      </c>
      <c r="H7" s="8">
        <v>100</v>
      </c>
      <c r="I7" s="8" t="s">
        <v>60</v>
      </c>
      <c r="J7" s="8">
        <v>35</v>
      </c>
      <c r="K7" s="8"/>
      <c r="L7" s="8">
        <v>35</v>
      </c>
      <c r="M7" s="8"/>
      <c r="N7" s="8"/>
      <c r="O7" s="8" t="s">
        <v>61</v>
      </c>
      <c r="P7" s="8">
        <v>100</v>
      </c>
      <c r="Q7" s="8"/>
      <c r="R7" s="8">
        <v>100</v>
      </c>
      <c r="S7" s="8"/>
      <c r="T7" s="8"/>
      <c r="U7" s="8"/>
      <c r="V7" s="8" t="s">
        <v>48</v>
      </c>
      <c r="W7" s="8" t="s">
        <v>49</v>
      </c>
      <c r="X7" s="8" t="s">
        <v>48</v>
      </c>
      <c r="Y7" s="8" t="s">
        <v>49</v>
      </c>
      <c r="Z7" s="8" t="s">
        <v>48</v>
      </c>
      <c r="AA7" s="8" t="s">
        <v>50</v>
      </c>
      <c r="AB7" s="13"/>
      <c r="AC7" s="147"/>
      <c r="AD7" s="148" t="s">
        <v>62</v>
      </c>
      <c r="AE7" s="149" t="s">
        <v>63</v>
      </c>
      <c r="AF7" s="13" t="s">
        <v>64</v>
      </c>
      <c r="AG7" s="9"/>
    </row>
    <row r="8" spans="1:33" ht="38.4" x14ac:dyDescent="0.25">
      <c r="A8" s="10">
        <v>3</v>
      </c>
      <c r="B8" s="13" t="s">
        <v>65</v>
      </c>
      <c r="C8" s="8" t="s">
        <v>66</v>
      </c>
      <c r="D8" s="8" t="s">
        <v>67</v>
      </c>
      <c r="E8" s="8" t="s">
        <v>57</v>
      </c>
      <c r="F8" s="8" t="s">
        <v>68</v>
      </c>
      <c r="G8" s="8" t="s">
        <v>59</v>
      </c>
      <c r="H8" s="8">
        <v>360</v>
      </c>
      <c r="I8" s="8" t="s">
        <v>69</v>
      </c>
      <c r="J8" s="8">
        <v>3.6</v>
      </c>
      <c r="K8" s="8"/>
      <c r="L8" s="8">
        <v>3.6</v>
      </c>
      <c r="M8" s="8"/>
      <c r="N8" s="8"/>
      <c r="O8" s="8" t="s">
        <v>70</v>
      </c>
      <c r="P8" s="8">
        <v>360</v>
      </c>
      <c r="Q8" s="8">
        <v>360</v>
      </c>
      <c r="R8" s="8"/>
      <c r="S8" s="8"/>
      <c r="T8" s="8"/>
      <c r="U8" s="8"/>
      <c r="V8" s="10" t="s">
        <v>71</v>
      </c>
      <c r="W8" s="10" t="s">
        <v>72</v>
      </c>
      <c r="X8" s="8" t="s">
        <v>73</v>
      </c>
      <c r="Y8" s="8" t="s">
        <v>74</v>
      </c>
      <c r="Z8" s="8" t="s">
        <v>73</v>
      </c>
      <c r="AA8" s="8" t="s">
        <v>74</v>
      </c>
      <c r="AB8" s="10"/>
      <c r="AC8" s="60"/>
      <c r="AD8" s="60" t="s">
        <v>52</v>
      </c>
      <c r="AE8" s="146" t="s">
        <v>75</v>
      </c>
      <c r="AF8" s="60" t="s">
        <v>76</v>
      </c>
      <c r="AG8" s="9"/>
    </row>
    <row r="9" spans="1:33" ht="38.4" x14ac:dyDescent="0.25">
      <c r="A9" s="10">
        <v>4</v>
      </c>
      <c r="B9" s="13" t="s">
        <v>77</v>
      </c>
      <c r="C9" s="8" t="s">
        <v>66</v>
      </c>
      <c r="D9" s="8" t="s">
        <v>67</v>
      </c>
      <c r="E9" s="8" t="s">
        <v>57</v>
      </c>
      <c r="F9" s="8" t="s">
        <v>78</v>
      </c>
      <c r="G9" s="8"/>
      <c r="H9" s="8">
        <v>115</v>
      </c>
      <c r="I9" s="8" t="s">
        <v>69</v>
      </c>
      <c r="J9" s="8">
        <v>8.51</v>
      </c>
      <c r="K9" s="8"/>
      <c r="L9" s="8">
        <v>8.51</v>
      </c>
      <c r="M9" s="8"/>
      <c r="N9" s="8"/>
      <c r="O9" s="8" t="s">
        <v>79</v>
      </c>
      <c r="P9" s="8">
        <v>115</v>
      </c>
      <c r="Q9" s="8">
        <v>115</v>
      </c>
      <c r="R9" s="8"/>
      <c r="S9" s="8"/>
      <c r="T9" s="8"/>
      <c r="U9" s="8"/>
      <c r="V9" s="10" t="s">
        <v>71</v>
      </c>
      <c r="W9" s="10" t="s">
        <v>72</v>
      </c>
      <c r="X9" s="8" t="s">
        <v>73</v>
      </c>
      <c r="Y9" s="8" t="s">
        <v>74</v>
      </c>
      <c r="Z9" s="8" t="s">
        <v>73</v>
      </c>
      <c r="AA9" s="8" t="s">
        <v>74</v>
      </c>
      <c r="AB9" s="10"/>
      <c r="AC9" s="60"/>
      <c r="AD9" s="60" t="s">
        <v>52</v>
      </c>
      <c r="AE9" s="146" t="s">
        <v>75</v>
      </c>
      <c r="AF9" s="60" t="s">
        <v>76</v>
      </c>
      <c r="AG9" s="9"/>
    </row>
    <row r="10" spans="1:33" ht="48" x14ac:dyDescent="0.25">
      <c r="A10" s="10">
        <v>5</v>
      </c>
      <c r="B10" s="13" t="s">
        <v>80</v>
      </c>
      <c r="C10" s="8" t="s">
        <v>66</v>
      </c>
      <c r="D10" s="8" t="s">
        <v>67</v>
      </c>
      <c r="E10" s="8" t="s">
        <v>57</v>
      </c>
      <c r="F10" s="8" t="s">
        <v>78</v>
      </c>
      <c r="G10" s="8" t="s">
        <v>59</v>
      </c>
      <c r="H10" s="8">
        <v>54230</v>
      </c>
      <c r="I10" s="8" t="s">
        <v>69</v>
      </c>
      <c r="J10" s="8">
        <v>272</v>
      </c>
      <c r="K10" s="8"/>
      <c r="L10" s="8">
        <v>272</v>
      </c>
      <c r="M10" s="8"/>
      <c r="N10" s="8"/>
      <c r="O10" s="8" t="s">
        <v>81</v>
      </c>
      <c r="P10" s="8">
        <v>54230</v>
      </c>
      <c r="Q10" s="8">
        <v>54230</v>
      </c>
      <c r="R10" s="8"/>
      <c r="S10" s="8"/>
      <c r="T10" s="8"/>
      <c r="U10" s="8"/>
      <c r="V10" s="10" t="s">
        <v>71</v>
      </c>
      <c r="W10" s="10" t="s">
        <v>72</v>
      </c>
      <c r="X10" s="8" t="s">
        <v>73</v>
      </c>
      <c r="Y10" s="8" t="s">
        <v>74</v>
      </c>
      <c r="Z10" s="8" t="s">
        <v>73</v>
      </c>
      <c r="AA10" s="8" t="s">
        <v>74</v>
      </c>
      <c r="AB10" s="10"/>
      <c r="AC10" s="60"/>
      <c r="AD10" s="60" t="s">
        <v>52</v>
      </c>
      <c r="AE10" s="146" t="s">
        <v>75</v>
      </c>
      <c r="AF10" s="60" t="s">
        <v>76</v>
      </c>
      <c r="AG10" s="150"/>
    </row>
    <row r="11" spans="1:33" ht="67.2" x14ac:dyDescent="0.25">
      <c r="A11" s="10">
        <v>6</v>
      </c>
      <c r="B11" s="13" t="s">
        <v>82</v>
      </c>
      <c r="C11" s="10" t="s">
        <v>41</v>
      </c>
      <c r="D11" s="10" t="s">
        <v>83</v>
      </c>
      <c r="E11" s="10" t="s">
        <v>84</v>
      </c>
      <c r="F11" s="13" t="s">
        <v>85</v>
      </c>
      <c r="G11" s="10" t="s">
        <v>86</v>
      </c>
      <c r="H11" s="10">
        <v>50</v>
      </c>
      <c r="I11" s="10" t="s">
        <v>87</v>
      </c>
      <c r="J11" s="10">
        <v>1500</v>
      </c>
      <c r="K11" s="10"/>
      <c r="L11" s="10">
        <v>1500</v>
      </c>
      <c r="M11" s="10"/>
      <c r="N11" s="10"/>
      <c r="O11" s="10" t="s">
        <v>88</v>
      </c>
      <c r="P11" s="10">
        <v>5850</v>
      </c>
      <c r="Q11" s="10">
        <v>5850</v>
      </c>
      <c r="R11" s="10"/>
      <c r="S11" s="10"/>
      <c r="T11" s="10"/>
      <c r="U11" s="10">
        <v>0.3</v>
      </c>
      <c r="V11" s="10" t="s">
        <v>48</v>
      </c>
      <c r="W11" s="10" t="s">
        <v>89</v>
      </c>
      <c r="X11" s="10" t="s">
        <v>48</v>
      </c>
      <c r="Y11" s="10" t="s">
        <v>89</v>
      </c>
      <c r="Z11" s="10" t="s">
        <v>90</v>
      </c>
      <c r="AA11" s="10" t="s">
        <v>91</v>
      </c>
      <c r="AB11" s="147"/>
      <c r="AC11" s="13"/>
      <c r="AD11" s="13" t="s">
        <v>92</v>
      </c>
      <c r="AE11" s="13" t="s">
        <v>93</v>
      </c>
      <c r="AF11" s="60" t="s">
        <v>76</v>
      </c>
      <c r="AG11" s="10"/>
    </row>
    <row r="12" spans="1:33" ht="48" x14ac:dyDescent="0.25">
      <c r="A12" s="17">
        <v>1</v>
      </c>
      <c r="B12" s="7" t="s">
        <v>94</v>
      </c>
      <c r="C12" s="7" t="s">
        <v>41</v>
      </c>
      <c r="D12" s="7" t="s">
        <v>83</v>
      </c>
      <c r="E12" s="7" t="s">
        <v>95</v>
      </c>
      <c r="F12" s="7" t="s">
        <v>96</v>
      </c>
      <c r="G12" s="7" t="s">
        <v>97</v>
      </c>
      <c r="H12" s="7">
        <v>4</v>
      </c>
      <c r="I12" s="7" t="s">
        <v>98</v>
      </c>
      <c r="J12" s="7">
        <v>36</v>
      </c>
      <c r="K12" s="7">
        <v>0</v>
      </c>
      <c r="L12" s="7">
        <v>36</v>
      </c>
      <c r="M12" s="7">
        <v>0</v>
      </c>
      <c r="N12" s="7">
        <v>0</v>
      </c>
      <c r="O12" s="7" t="s">
        <v>99</v>
      </c>
      <c r="P12" s="7">
        <v>585</v>
      </c>
      <c r="Q12" s="7">
        <v>153</v>
      </c>
      <c r="R12" s="7">
        <v>432</v>
      </c>
      <c r="S12" s="7">
        <v>0</v>
      </c>
      <c r="T12" s="7">
        <v>0</v>
      </c>
      <c r="U12" s="7">
        <v>0.05</v>
      </c>
      <c r="V12" s="7" t="s">
        <v>100</v>
      </c>
      <c r="W12" s="71" t="s">
        <v>101</v>
      </c>
      <c r="X12" s="7" t="s">
        <v>84</v>
      </c>
      <c r="Y12" s="7" t="s">
        <v>102</v>
      </c>
      <c r="Z12" s="7" t="s">
        <v>103</v>
      </c>
      <c r="AA12" s="7" t="s">
        <v>104</v>
      </c>
      <c r="AB12" s="7" t="s">
        <v>105</v>
      </c>
      <c r="AC12" s="7" t="s">
        <v>105</v>
      </c>
      <c r="AD12" s="7" t="s">
        <v>92</v>
      </c>
      <c r="AE12" s="7" t="s">
        <v>106</v>
      </c>
      <c r="AF12" s="7" t="s">
        <v>76</v>
      </c>
      <c r="AG12" s="24"/>
    </row>
    <row r="13" spans="1:33" ht="57.6" x14ac:dyDescent="0.25">
      <c r="A13" s="17">
        <v>1</v>
      </c>
      <c r="B13" s="13" t="s">
        <v>107</v>
      </c>
      <c r="C13" s="144" t="s">
        <v>41</v>
      </c>
      <c r="D13" s="144" t="s">
        <v>108</v>
      </c>
      <c r="E13" s="144" t="s">
        <v>109</v>
      </c>
      <c r="F13" s="144" t="s">
        <v>110</v>
      </c>
      <c r="G13" s="144" t="s">
        <v>97</v>
      </c>
      <c r="H13" s="144">
        <v>1</v>
      </c>
      <c r="I13" s="144" t="s">
        <v>46</v>
      </c>
      <c r="J13" s="144">
        <v>25</v>
      </c>
      <c r="K13" s="144"/>
      <c r="L13" s="144">
        <v>25</v>
      </c>
      <c r="M13" s="144"/>
      <c r="N13" s="144">
        <v>0</v>
      </c>
      <c r="O13" s="144" t="s">
        <v>111</v>
      </c>
      <c r="P13" s="144">
        <v>826</v>
      </c>
      <c r="Q13" s="144">
        <v>226</v>
      </c>
      <c r="R13" s="144">
        <v>600</v>
      </c>
      <c r="S13" s="144"/>
      <c r="T13" s="144"/>
      <c r="U13" s="144"/>
      <c r="V13" s="144" t="s">
        <v>112</v>
      </c>
      <c r="W13" s="144" t="s">
        <v>113</v>
      </c>
      <c r="X13" s="144" t="s">
        <v>114</v>
      </c>
      <c r="Y13" s="144" t="s">
        <v>115</v>
      </c>
      <c r="Z13" s="144" t="s">
        <v>116</v>
      </c>
      <c r="AA13" s="144" t="s">
        <v>117</v>
      </c>
      <c r="AB13" s="144"/>
      <c r="AC13" s="144"/>
      <c r="AD13" s="144" t="s">
        <v>92</v>
      </c>
      <c r="AE13" s="144" t="s">
        <v>118</v>
      </c>
      <c r="AF13" s="144" t="s">
        <v>76</v>
      </c>
      <c r="AG13" s="144"/>
    </row>
    <row r="14" spans="1:33" ht="57.6" x14ac:dyDescent="0.25">
      <c r="A14" s="17">
        <v>1</v>
      </c>
      <c r="B14" s="8" t="s">
        <v>119</v>
      </c>
      <c r="C14" s="8" t="s">
        <v>41</v>
      </c>
      <c r="D14" s="8" t="s">
        <v>108</v>
      </c>
      <c r="E14" s="8" t="s">
        <v>120</v>
      </c>
      <c r="F14" s="10" t="s">
        <v>121</v>
      </c>
      <c r="G14" s="10" t="s">
        <v>122</v>
      </c>
      <c r="H14" s="10">
        <v>0.7</v>
      </c>
      <c r="I14" s="10" t="s">
        <v>46</v>
      </c>
      <c r="J14" s="7">
        <v>45</v>
      </c>
      <c r="K14" s="7">
        <v>0</v>
      </c>
      <c r="L14" s="7">
        <v>45</v>
      </c>
      <c r="M14" s="7">
        <v>0</v>
      </c>
      <c r="N14" s="7">
        <v>0</v>
      </c>
      <c r="O14" s="8" t="s">
        <v>123</v>
      </c>
      <c r="P14" s="8">
        <v>1176</v>
      </c>
      <c r="Q14" s="8">
        <v>475</v>
      </c>
      <c r="R14" s="8">
        <f>P14-Q14</f>
        <v>701</v>
      </c>
      <c r="S14" s="8">
        <v>0</v>
      </c>
      <c r="T14" s="8">
        <v>0.03</v>
      </c>
      <c r="U14" s="8">
        <v>0.03</v>
      </c>
      <c r="V14" s="13" t="s">
        <v>124</v>
      </c>
      <c r="W14" s="85" t="s">
        <v>125</v>
      </c>
      <c r="X14" s="10" t="s">
        <v>126</v>
      </c>
      <c r="Y14" s="8" t="s">
        <v>127</v>
      </c>
      <c r="Z14" s="8" t="s">
        <v>128</v>
      </c>
      <c r="AA14" s="8" t="s">
        <v>129</v>
      </c>
      <c r="AB14" s="24" t="s">
        <v>130</v>
      </c>
      <c r="AC14" s="7" t="s">
        <v>131</v>
      </c>
      <c r="AD14" s="24" t="s">
        <v>132</v>
      </c>
      <c r="AE14" s="24" t="s">
        <v>133</v>
      </c>
      <c r="AF14" s="24" t="s">
        <v>134</v>
      </c>
      <c r="AG14" s="24"/>
    </row>
    <row r="15" spans="1:33" ht="57.6" x14ac:dyDescent="0.25">
      <c r="A15" s="17">
        <v>2</v>
      </c>
      <c r="B15" s="8" t="s">
        <v>135</v>
      </c>
      <c r="C15" s="8" t="s">
        <v>41</v>
      </c>
      <c r="D15" s="8" t="s">
        <v>108</v>
      </c>
      <c r="E15" s="8" t="s">
        <v>136</v>
      </c>
      <c r="F15" s="10" t="s">
        <v>137</v>
      </c>
      <c r="G15" s="10" t="s">
        <v>122</v>
      </c>
      <c r="H15" s="10">
        <v>1</v>
      </c>
      <c r="I15" s="10" t="s">
        <v>46</v>
      </c>
      <c r="J15" s="7">
        <v>30</v>
      </c>
      <c r="K15" s="7">
        <v>0</v>
      </c>
      <c r="L15" s="7">
        <v>30</v>
      </c>
      <c r="M15" s="9"/>
      <c r="N15" s="9"/>
      <c r="O15" s="8" t="s">
        <v>138</v>
      </c>
      <c r="P15" s="8">
        <v>2196</v>
      </c>
      <c r="Q15" s="8">
        <v>958</v>
      </c>
      <c r="R15" s="8">
        <f>P15-Q15</f>
        <v>1238</v>
      </c>
      <c r="S15" s="8">
        <v>0</v>
      </c>
      <c r="T15" s="8">
        <v>0.03</v>
      </c>
      <c r="U15" s="8">
        <v>0.03</v>
      </c>
      <c r="V15" s="13" t="s">
        <v>124</v>
      </c>
      <c r="W15" s="85" t="s">
        <v>125</v>
      </c>
      <c r="X15" s="10" t="s">
        <v>126</v>
      </c>
      <c r="Y15" s="8" t="s">
        <v>127</v>
      </c>
      <c r="Z15" s="8" t="s">
        <v>139</v>
      </c>
      <c r="AA15" s="8" t="s">
        <v>140</v>
      </c>
      <c r="AB15" s="24" t="s">
        <v>130</v>
      </c>
      <c r="AC15" s="7" t="s">
        <v>131</v>
      </c>
      <c r="AD15" s="24" t="s">
        <v>132</v>
      </c>
      <c r="AE15" s="24" t="s">
        <v>141</v>
      </c>
      <c r="AF15" s="24" t="s">
        <v>134</v>
      </c>
      <c r="AG15" s="24"/>
    </row>
    <row r="16" spans="1:33" ht="67.2" x14ac:dyDescent="0.25">
      <c r="A16" s="17">
        <v>3</v>
      </c>
      <c r="B16" s="8" t="s">
        <v>142</v>
      </c>
      <c r="C16" s="8" t="s">
        <v>41</v>
      </c>
      <c r="D16" s="8" t="s">
        <v>83</v>
      </c>
      <c r="E16" s="8" t="s">
        <v>143</v>
      </c>
      <c r="F16" s="10" t="s">
        <v>144</v>
      </c>
      <c r="G16" s="10" t="s">
        <v>145</v>
      </c>
      <c r="H16" s="10">
        <v>1</v>
      </c>
      <c r="I16" s="10">
        <v>3</v>
      </c>
      <c r="J16" s="7">
        <v>500</v>
      </c>
      <c r="K16" s="7">
        <v>0</v>
      </c>
      <c r="L16" s="7">
        <v>200</v>
      </c>
      <c r="M16" s="7">
        <v>300</v>
      </c>
      <c r="N16" s="9"/>
      <c r="O16" s="8" t="s">
        <v>146</v>
      </c>
      <c r="P16" s="48">
        <v>430</v>
      </c>
      <c r="Q16" s="48">
        <v>270</v>
      </c>
      <c r="R16" s="8">
        <v>160</v>
      </c>
      <c r="S16" s="48">
        <v>0</v>
      </c>
      <c r="T16" s="48">
        <v>0</v>
      </c>
      <c r="U16" s="48"/>
      <c r="V16" s="48" t="s">
        <v>100</v>
      </c>
      <c r="W16" s="145" t="s">
        <v>101</v>
      </c>
      <c r="X16" s="10" t="s">
        <v>126</v>
      </c>
      <c r="Y16" s="101" t="s">
        <v>127</v>
      </c>
      <c r="Z16" s="101" t="s">
        <v>147</v>
      </c>
      <c r="AA16" s="101" t="s">
        <v>148</v>
      </c>
      <c r="AB16" s="24" t="s">
        <v>149</v>
      </c>
      <c r="AC16" s="24" t="s">
        <v>131</v>
      </c>
      <c r="AD16" s="24" t="s">
        <v>150</v>
      </c>
      <c r="AE16" s="24" t="s">
        <v>151</v>
      </c>
      <c r="AF16" s="24" t="s">
        <v>149</v>
      </c>
      <c r="AG16" s="24"/>
    </row>
    <row r="17" spans="1:33" x14ac:dyDescent="0.25">
      <c r="A17" s="159" t="s">
        <v>152</v>
      </c>
      <c r="B17" s="159"/>
      <c r="C17" s="52"/>
      <c r="D17" s="52"/>
      <c r="E17" s="52"/>
      <c r="F17" s="52"/>
      <c r="G17" s="52"/>
      <c r="H17" s="52"/>
      <c r="I17" s="52"/>
      <c r="J17" s="52">
        <f>SUM(J6:J16)</f>
        <v>2482.71</v>
      </c>
      <c r="K17" s="52">
        <f t="shared" ref="K17:T17" si="0">SUM(K6:K16)</f>
        <v>0</v>
      </c>
      <c r="L17" s="52">
        <f t="shared" si="0"/>
        <v>2182.71</v>
      </c>
      <c r="M17" s="52">
        <f t="shared" si="0"/>
        <v>300</v>
      </c>
      <c r="N17" s="52">
        <f t="shared" si="0"/>
        <v>0</v>
      </c>
      <c r="O17" s="52">
        <f t="shared" si="0"/>
        <v>0</v>
      </c>
      <c r="P17" s="52">
        <f t="shared" si="0"/>
        <v>67968</v>
      </c>
      <c r="Q17" s="52">
        <f t="shared" si="0"/>
        <v>63737</v>
      </c>
      <c r="R17" s="52">
        <f t="shared" si="0"/>
        <v>4231</v>
      </c>
      <c r="S17" s="52">
        <f t="shared" si="0"/>
        <v>0</v>
      </c>
      <c r="T17" s="52">
        <f t="shared" si="0"/>
        <v>0.06</v>
      </c>
      <c r="U17" s="52"/>
      <c r="V17" s="52"/>
      <c r="W17" s="52"/>
      <c r="X17" s="52"/>
      <c r="Y17" s="52"/>
      <c r="Z17" s="52"/>
      <c r="AA17" s="52"/>
      <c r="AB17" s="52"/>
      <c r="AC17" s="52"/>
      <c r="AD17" s="52"/>
      <c r="AE17" s="52"/>
      <c r="AF17" s="52"/>
      <c r="AG17" s="52"/>
    </row>
  </sheetData>
  <mergeCells count="22">
    <mergeCell ref="AG4:AG5"/>
    <mergeCell ref="AB4:AB5"/>
    <mergeCell ref="AC4:AC5"/>
    <mergeCell ref="AD4:AD5"/>
    <mergeCell ref="AE4:AE5"/>
    <mergeCell ref="AF4:AF5"/>
    <mergeCell ref="X4:Y4"/>
    <mergeCell ref="Z4:AA4"/>
    <mergeCell ref="A17:B17"/>
    <mergeCell ref="A4:A5"/>
    <mergeCell ref="O4:O5"/>
    <mergeCell ref="U4:U5"/>
    <mergeCell ref="B4:I4"/>
    <mergeCell ref="J4:N4"/>
    <mergeCell ref="P4:R4"/>
    <mergeCell ref="S4:T4"/>
    <mergeCell ref="V4:W4"/>
    <mergeCell ref="A1:B1"/>
    <mergeCell ref="A2:AG2"/>
    <mergeCell ref="A3:K3"/>
    <mergeCell ref="U3:AA3"/>
    <mergeCell ref="AC3:AF3"/>
  </mergeCells>
  <phoneticPr fontId="31"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6"/>
  <sheetViews>
    <sheetView workbookViewId="0">
      <selection activeCell="O7" sqref="O7"/>
    </sheetView>
  </sheetViews>
  <sheetFormatPr defaultColWidth="9" defaultRowHeight="14.4" x14ac:dyDescent="0.25"/>
  <cols>
    <col min="1" max="1" width="3.44140625" customWidth="1"/>
    <col min="2" max="2" width="8.109375" customWidth="1"/>
    <col min="3" max="3" width="2" customWidth="1"/>
    <col min="4" max="4" width="4.88671875" customWidth="1"/>
    <col min="5" max="5" width="10.21875" customWidth="1"/>
    <col min="6" max="6" width="9.88671875" customWidth="1"/>
    <col min="7" max="7" width="3.21875" customWidth="1"/>
    <col min="8" max="8" width="4.21875" customWidth="1"/>
    <col min="9" max="9" width="2.6640625" customWidth="1"/>
    <col min="10" max="12" width="5.44140625" customWidth="1"/>
    <col min="13" max="13" width="3.33203125" customWidth="1"/>
    <col min="14" max="14" width="3.6640625" customWidth="1"/>
    <col min="15" max="15" width="5" customWidth="1"/>
    <col min="16" max="16" width="6.21875" customWidth="1"/>
    <col min="17" max="17" width="5.77734375" customWidth="1"/>
    <col min="18" max="18" width="6.44140625" customWidth="1"/>
    <col min="19" max="19" width="4.44140625" customWidth="1"/>
    <col min="20" max="21" width="4.109375" customWidth="1"/>
    <col min="22" max="22" width="4.21875" customWidth="1"/>
    <col min="23" max="23" width="2.77734375" customWidth="1"/>
    <col min="24" max="25" width="2.21875" customWidth="1"/>
    <col min="26" max="26" width="4.21875" customWidth="1"/>
    <col min="27" max="27" width="2.33203125" customWidth="1"/>
    <col min="28" max="28" width="2.44140625" customWidth="1"/>
    <col min="29" max="29" width="3.44140625" customWidth="1"/>
    <col min="30" max="31" width="4.109375" customWidth="1"/>
    <col min="32" max="32" width="2.6640625" customWidth="1"/>
    <col min="33" max="33" width="5.44140625" customWidth="1"/>
  </cols>
  <sheetData>
    <row r="1" spans="1:33" x14ac:dyDescent="0.25">
      <c r="A1" s="151" t="s">
        <v>153</v>
      </c>
      <c r="B1" s="151"/>
      <c r="C1" s="4"/>
      <c r="D1" s="4"/>
      <c r="E1" s="4"/>
      <c r="F1" s="4"/>
      <c r="G1" s="4"/>
      <c r="H1" s="4"/>
      <c r="I1" s="4"/>
      <c r="J1" s="4"/>
      <c r="K1" s="4"/>
      <c r="L1" s="4"/>
      <c r="M1" s="4"/>
      <c r="N1" s="4"/>
      <c r="O1" s="4"/>
      <c r="P1" s="4"/>
      <c r="Q1" s="4"/>
      <c r="R1" s="4"/>
      <c r="S1" s="4"/>
      <c r="T1" s="4"/>
      <c r="U1" s="4"/>
      <c r="V1" s="4"/>
      <c r="W1" s="4"/>
      <c r="X1" s="4"/>
      <c r="Y1" s="4"/>
      <c r="Z1" s="4"/>
      <c r="AA1" s="4"/>
      <c r="AB1" s="4"/>
      <c r="AC1" s="4"/>
      <c r="AD1" s="4"/>
      <c r="AE1" s="4"/>
      <c r="AF1" s="90"/>
      <c r="AG1" s="108"/>
    </row>
    <row r="2" spans="1:33" ht="25.8" x14ac:dyDescent="0.25">
      <c r="A2" s="152" t="s">
        <v>154</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3"/>
      <c r="AG2" s="152"/>
    </row>
    <row r="3" spans="1:33" x14ac:dyDescent="0.15">
      <c r="A3" s="154" t="s">
        <v>2</v>
      </c>
      <c r="B3" s="154"/>
      <c r="C3" s="154"/>
      <c r="D3" s="154"/>
      <c r="E3" s="154"/>
      <c r="F3" s="154"/>
      <c r="G3" s="154"/>
      <c r="H3" s="154"/>
      <c r="I3" s="154"/>
      <c r="J3" s="154"/>
      <c r="K3" s="154"/>
      <c r="L3" s="53"/>
      <c r="M3" s="54"/>
      <c r="N3" s="54"/>
      <c r="O3" s="54"/>
      <c r="P3" s="54"/>
      <c r="Q3" s="54"/>
      <c r="R3" s="54"/>
      <c r="S3" s="54"/>
      <c r="T3" s="54"/>
      <c r="U3" s="155"/>
      <c r="V3" s="155"/>
      <c r="W3" s="155"/>
      <c r="X3" s="155"/>
      <c r="Y3" s="155"/>
      <c r="Z3" s="155"/>
      <c r="AA3" s="155"/>
      <c r="AB3" s="4"/>
      <c r="AC3" s="156" t="s">
        <v>3</v>
      </c>
      <c r="AD3" s="156"/>
      <c r="AE3" s="156"/>
      <c r="AF3" s="157"/>
      <c r="AG3" s="109"/>
    </row>
    <row r="4" spans="1:33" x14ac:dyDescent="0.25">
      <c r="A4" s="158" t="s">
        <v>155</v>
      </c>
      <c r="B4" s="158" t="s">
        <v>5</v>
      </c>
      <c r="C4" s="158"/>
      <c r="D4" s="158"/>
      <c r="E4" s="158"/>
      <c r="F4" s="158"/>
      <c r="G4" s="158"/>
      <c r="H4" s="158"/>
      <c r="I4" s="158"/>
      <c r="J4" s="158" t="s">
        <v>6</v>
      </c>
      <c r="K4" s="158"/>
      <c r="L4" s="158"/>
      <c r="M4" s="158"/>
      <c r="N4" s="158"/>
      <c r="O4" s="158" t="s">
        <v>7</v>
      </c>
      <c r="P4" s="158" t="s">
        <v>8</v>
      </c>
      <c r="Q4" s="158"/>
      <c r="R4" s="158"/>
      <c r="S4" s="158" t="s">
        <v>9</v>
      </c>
      <c r="T4" s="158"/>
      <c r="U4" s="158" t="s">
        <v>10</v>
      </c>
      <c r="V4" s="162" t="s">
        <v>11</v>
      </c>
      <c r="W4" s="163"/>
      <c r="X4" s="162" t="s">
        <v>12</v>
      </c>
      <c r="Y4" s="163"/>
      <c r="Z4" s="162" t="s">
        <v>13</v>
      </c>
      <c r="AA4" s="163"/>
      <c r="AB4" s="160" t="s">
        <v>14</v>
      </c>
      <c r="AC4" s="160" t="s">
        <v>15</v>
      </c>
      <c r="AD4" s="160" t="s">
        <v>16</v>
      </c>
      <c r="AE4" s="160" t="s">
        <v>17</v>
      </c>
      <c r="AF4" s="160" t="s">
        <v>18</v>
      </c>
      <c r="AG4" s="161" t="s">
        <v>19</v>
      </c>
    </row>
    <row r="5" spans="1:33" ht="60" x14ac:dyDescent="0.25">
      <c r="A5" s="158"/>
      <c r="B5" s="113" t="s">
        <v>20</v>
      </c>
      <c r="C5" s="113" t="s">
        <v>21</v>
      </c>
      <c r="D5" s="113" t="s">
        <v>22</v>
      </c>
      <c r="E5" s="113" t="s">
        <v>23</v>
      </c>
      <c r="F5" s="113" t="s">
        <v>24</v>
      </c>
      <c r="G5" s="113" t="s">
        <v>25</v>
      </c>
      <c r="H5" s="113" t="s">
        <v>26</v>
      </c>
      <c r="I5" s="113" t="s">
        <v>27</v>
      </c>
      <c r="J5" s="113" t="s">
        <v>28</v>
      </c>
      <c r="K5" s="113" t="s">
        <v>29</v>
      </c>
      <c r="L5" s="113" t="s">
        <v>30</v>
      </c>
      <c r="M5" s="113" t="s">
        <v>31</v>
      </c>
      <c r="N5" s="113" t="s">
        <v>32</v>
      </c>
      <c r="O5" s="158"/>
      <c r="P5" s="124" t="s">
        <v>33</v>
      </c>
      <c r="Q5" s="113" t="s">
        <v>34</v>
      </c>
      <c r="R5" s="113" t="s">
        <v>35</v>
      </c>
      <c r="S5" s="113" t="s">
        <v>36</v>
      </c>
      <c r="T5" s="113" t="s">
        <v>37</v>
      </c>
      <c r="U5" s="158"/>
      <c r="V5" s="113" t="s">
        <v>38</v>
      </c>
      <c r="W5" s="113" t="s">
        <v>39</v>
      </c>
      <c r="X5" s="113" t="s">
        <v>38</v>
      </c>
      <c r="Y5" s="113" t="s">
        <v>39</v>
      </c>
      <c r="Z5" s="113" t="s">
        <v>38</v>
      </c>
      <c r="AA5" s="113" t="s">
        <v>39</v>
      </c>
      <c r="AB5" s="160"/>
      <c r="AC5" s="160"/>
      <c r="AD5" s="160"/>
      <c r="AE5" s="160"/>
      <c r="AF5" s="160"/>
      <c r="AG5" s="161"/>
    </row>
    <row r="6" spans="1:33" s="1" customFormat="1" ht="54" customHeight="1" x14ac:dyDescent="0.25">
      <c r="A6" s="6">
        <v>46</v>
      </c>
      <c r="B6" s="114" t="s">
        <v>156</v>
      </c>
      <c r="C6" s="114" t="s">
        <v>41</v>
      </c>
      <c r="D6" s="114" t="s">
        <v>157</v>
      </c>
      <c r="E6" s="114" t="s">
        <v>84</v>
      </c>
      <c r="F6" s="114" t="s">
        <v>158</v>
      </c>
      <c r="G6" s="114" t="s">
        <v>97</v>
      </c>
      <c r="H6" s="114">
        <v>1</v>
      </c>
      <c r="I6" s="125" t="s">
        <v>159</v>
      </c>
      <c r="J6" s="126">
        <v>60</v>
      </c>
      <c r="K6" s="114">
        <v>0</v>
      </c>
      <c r="L6" s="126">
        <v>60</v>
      </c>
      <c r="M6" s="114">
        <v>0</v>
      </c>
      <c r="N6" s="114">
        <v>0</v>
      </c>
      <c r="O6" s="114" t="s">
        <v>160</v>
      </c>
      <c r="P6" s="114">
        <v>650</v>
      </c>
      <c r="Q6" s="114">
        <v>650</v>
      </c>
      <c r="R6" s="114">
        <v>0</v>
      </c>
      <c r="S6" s="114">
        <v>460</v>
      </c>
      <c r="T6" s="114">
        <v>0.17</v>
      </c>
      <c r="U6" s="114">
        <v>1.2</v>
      </c>
      <c r="V6" s="114" t="s">
        <v>100</v>
      </c>
      <c r="W6" s="129" t="s">
        <v>101</v>
      </c>
      <c r="X6" s="114" t="s">
        <v>84</v>
      </c>
      <c r="Y6" s="114" t="s">
        <v>102</v>
      </c>
      <c r="Z6" s="114" t="s">
        <v>161</v>
      </c>
      <c r="AA6" s="114" t="s">
        <v>102</v>
      </c>
      <c r="AB6" s="133" t="s">
        <v>105</v>
      </c>
      <c r="AC6" s="134">
        <v>60</v>
      </c>
      <c r="AD6" s="125" t="s">
        <v>162</v>
      </c>
      <c r="AE6" s="125" t="s">
        <v>163</v>
      </c>
      <c r="AF6" s="133" t="s">
        <v>76</v>
      </c>
      <c r="AG6" s="139" t="s">
        <v>164</v>
      </c>
    </row>
    <row r="7" spans="1:33" s="1" customFormat="1" ht="54" customHeight="1" x14ac:dyDescent="0.25">
      <c r="A7" s="13">
        <v>39</v>
      </c>
      <c r="B7" s="10" t="s">
        <v>165</v>
      </c>
      <c r="C7" s="10" t="s">
        <v>41</v>
      </c>
      <c r="D7" s="10" t="s">
        <v>83</v>
      </c>
      <c r="E7" s="10" t="s">
        <v>166</v>
      </c>
      <c r="F7" s="9" t="s">
        <v>167</v>
      </c>
      <c r="G7" s="10" t="s">
        <v>168</v>
      </c>
      <c r="H7" s="10">
        <v>1</v>
      </c>
      <c r="I7" s="10" t="s">
        <v>159</v>
      </c>
      <c r="J7" s="10">
        <v>30</v>
      </c>
      <c r="K7" s="10"/>
      <c r="L7" s="10">
        <v>30</v>
      </c>
      <c r="M7" s="10"/>
      <c r="N7" s="10">
        <v>0</v>
      </c>
      <c r="O7" s="10" t="s">
        <v>169</v>
      </c>
      <c r="P7" s="10">
        <v>74</v>
      </c>
      <c r="Q7" s="10">
        <v>60</v>
      </c>
      <c r="R7" s="10">
        <v>14</v>
      </c>
      <c r="S7" s="10"/>
      <c r="T7" s="10">
        <v>0</v>
      </c>
      <c r="U7" s="10">
        <v>0.3</v>
      </c>
      <c r="V7" s="10" t="s">
        <v>170</v>
      </c>
      <c r="W7" s="10"/>
      <c r="X7" s="10" t="s">
        <v>114</v>
      </c>
      <c r="Y7" s="10" t="s">
        <v>115</v>
      </c>
      <c r="Z7" s="10" t="s">
        <v>166</v>
      </c>
      <c r="AA7" s="10" t="s">
        <v>171</v>
      </c>
      <c r="AB7" s="10"/>
      <c r="AC7" s="10">
        <v>6</v>
      </c>
      <c r="AD7" s="10" t="s">
        <v>172</v>
      </c>
      <c r="AE7" s="10" t="s">
        <v>163</v>
      </c>
      <c r="AF7" s="10" t="s">
        <v>173</v>
      </c>
      <c r="AG7" s="10"/>
    </row>
    <row r="8" spans="1:33" s="1" customFormat="1" ht="54" customHeight="1" x14ac:dyDescent="0.25">
      <c r="A8" s="13">
        <v>40</v>
      </c>
      <c r="B8" s="10" t="s">
        <v>174</v>
      </c>
      <c r="C8" s="10" t="s">
        <v>41</v>
      </c>
      <c r="D8" s="10" t="s">
        <v>108</v>
      </c>
      <c r="E8" s="9" t="s">
        <v>175</v>
      </c>
      <c r="F8" s="10" t="s">
        <v>176</v>
      </c>
      <c r="G8" s="10" t="s">
        <v>168</v>
      </c>
      <c r="H8" s="10">
        <v>1</v>
      </c>
      <c r="I8" s="10" t="s">
        <v>159</v>
      </c>
      <c r="J8" s="10">
        <v>5.5</v>
      </c>
      <c r="K8" s="10"/>
      <c r="L8" s="10">
        <v>5.5</v>
      </c>
      <c r="M8" s="10"/>
      <c r="N8" s="10">
        <v>0</v>
      </c>
      <c r="O8" s="10" t="s">
        <v>177</v>
      </c>
      <c r="P8" s="10">
        <v>87</v>
      </c>
      <c r="Q8" s="10">
        <v>38</v>
      </c>
      <c r="R8" s="10">
        <v>49</v>
      </c>
      <c r="S8" s="10"/>
      <c r="T8" s="10">
        <v>0</v>
      </c>
      <c r="U8" s="10"/>
      <c r="V8" s="10" t="s">
        <v>124</v>
      </c>
      <c r="W8" s="10"/>
      <c r="X8" s="10" t="s">
        <v>114</v>
      </c>
      <c r="Y8" s="10" t="s">
        <v>115</v>
      </c>
      <c r="Z8" s="10" t="s">
        <v>178</v>
      </c>
      <c r="AA8" s="10" t="s">
        <v>179</v>
      </c>
      <c r="AB8" s="10"/>
      <c r="AC8" s="10">
        <v>1.1000000000000001</v>
      </c>
      <c r="AD8" s="10" t="s">
        <v>172</v>
      </c>
      <c r="AE8" s="10" t="s">
        <v>163</v>
      </c>
      <c r="AF8" s="10" t="s">
        <v>173</v>
      </c>
      <c r="AG8" s="10"/>
    </row>
    <row r="9" spans="1:33" s="1" customFormat="1" ht="54" customHeight="1" x14ac:dyDescent="0.25">
      <c r="A9" s="8">
        <v>20</v>
      </c>
      <c r="B9" s="10" t="s">
        <v>180</v>
      </c>
      <c r="C9" s="10" t="s">
        <v>66</v>
      </c>
      <c r="D9" s="8" t="s">
        <v>108</v>
      </c>
      <c r="E9" s="10" t="s">
        <v>181</v>
      </c>
      <c r="F9" s="10" t="s">
        <v>182</v>
      </c>
      <c r="G9" s="10" t="s">
        <v>183</v>
      </c>
      <c r="H9" s="10">
        <v>8</v>
      </c>
      <c r="I9" s="10" t="s">
        <v>46</v>
      </c>
      <c r="J9" s="9">
        <v>18.2</v>
      </c>
      <c r="K9" s="8"/>
      <c r="L9" s="9">
        <v>18.2</v>
      </c>
      <c r="M9" s="8"/>
      <c r="N9" s="8"/>
      <c r="O9" s="10"/>
      <c r="P9" s="10">
        <v>588</v>
      </c>
      <c r="Q9" s="10">
        <v>378</v>
      </c>
      <c r="R9" s="8">
        <f t="shared" ref="R9:R12" si="0">P9-Q9</f>
        <v>210</v>
      </c>
      <c r="S9" s="10"/>
      <c r="T9" s="10"/>
      <c r="U9" s="10">
        <v>0.3</v>
      </c>
      <c r="V9" s="130" t="s">
        <v>112</v>
      </c>
      <c r="W9" s="130" t="s">
        <v>113</v>
      </c>
      <c r="X9" s="10" t="s">
        <v>184</v>
      </c>
      <c r="Y9" s="8" t="s">
        <v>185</v>
      </c>
      <c r="Z9" s="8" t="s">
        <v>186</v>
      </c>
      <c r="AA9" s="8" t="s">
        <v>185</v>
      </c>
      <c r="AB9" s="60" t="s">
        <v>105</v>
      </c>
      <c r="AC9" s="60">
        <v>18.2</v>
      </c>
      <c r="AD9" s="13" t="s">
        <v>92</v>
      </c>
      <c r="AE9" s="13" t="s">
        <v>187</v>
      </c>
      <c r="AF9" s="60" t="s">
        <v>134</v>
      </c>
      <c r="AG9" s="130" t="s">
        <v>188</v>
      </c>
    </row>
    <row r="10" spans="1:33" s="1" customFormat="1" ht="54" customHeight="1" x14ac:dyDescent="0.25">
      <c r="A10" s="8">
        <v>22</v>
      </c>
      <c r="B10" s="8" t="s">
        <v>189</v>
      </c>
      <c r="C10" s="8" t="s">
        <v>41</v>
      </c>
      <c r="D10" s="8" t="s">
        <v>157</v>
      </c>
      <c r="E10" s="8" t="s">
        <v>184</v>
      </c>
      <c r="F10" s="9" t="s">
        <v>190</v>
      </c>
      <c r="G10" s="8" t="s">
        <v>191</v>
      </c>
      <c r="H10" s="9">
        <v>2000</v>
      </c>
      <c r="I10" s="8" t="s">
        <v>192</v>
      </c>
      <c r="J10" s="9">
        <v>40</v>
      </c>
      <c r="K10" s="8"/>
      <c r="L10" s="9">
        <v>40</v>
      </c>
      <c r="M10" s="8"/>
      <c r="N10" s="8"/>
      <c r="O10" s="8" t="s">
        <v>193</v>
      </c>
      <c r="P10" s="60">
        <v>692</v>
      </c>
      <c r="Q10" s="8">
        <v>434</v>
      </c>
      <c r="R10" s="8">
        <f t="shared" si="0"/>
        <v>258</v>
      </c>
      <c r="S10" s="8"/>
      <c r="T10" s="8"/>
      <c r="U10" s="8">
        <v>0.05</v>
      </c>
      <c r="V10" s="8" t="s">
        <v>194</v>
      </c>
      <c r="W10" s="8" t="s">
        <v>195</v>
      </c>
      <c r="X10" s="8" t="s">
        <v>184</v>
      </c>
      <c r="Y10" s="8" t="s">
        <v>196</v>
      </c>
      <c r="Z10" s="8" t="s">
        <v>184</v>
      </c>
      <c r="AA10" s="8" t="s">
        <v>196</v>
      </c>
      <c r="AB10" s="60" t="s">
        <v>105</v>
      </c>
      <c r="AC10" s="60">
        <v>40</v>
      </c>
      <c r="AD10" s="60" t="s">
        <v>197</v>
      </c>
      <c r="AE10" s="60" t="s">
        <v>106</v>
      </c>
      <c r="AF10" s="60"/>
      <c r="AG10" s="13" t="s">
        <v>198</v>
      </c>
    </row>
    <row r="11" spans="1:33" s="1" customFormat="1" ht="54" customHeight="1" x14ac:dyDescent="0.25">
      <c r="A11" s="17">
        <v>36</v>
      </c>
      <c r="B11" s="9" t="s">
        <v>199</v>
      </c>
      <c r="C11" s="8" t="s">
        <v>200</v>
      </c>
      <c r="D11" s="8" t="s">
        <v>83</v>
      </c>
      <c r="E11" s="8" t="s">
        <v>201</v>
      </c>
      <c r="F11" s="9" t="s">
        <v>202</v>
      </c>
      <c r="G11" s="8" t="s">
        <v>145</v>
      </c>
      <c r="H11" s="8">
        <v>1</v>
      </c>
      <c r="I11" s="8" t="s">
        <v>203</v>
      </c>
      <c r="J11" s="9">
        <v>30</v>
      </c>
      <c r="K11" s="127">
        <v>0</v>
      </c>
      <c r="L11" s="9">
        <v>30</v>
      </c>
      <c r="M11" s="8">
        <v>0</v>
      </c>
      <c r="N11" s="8">
        <v>0</v>
      </c>
      <c r="O11" s="8" t="s">
        <v>138</v>
      </c>
      <c r="P11" s="8">
        <f>SUM(Q11:R11)</f>
        <v>1051</v>
      </c>
      <c r="Q11" s="8">
        <v>440</v>
      </c>
      <c r="R11" s="8">
        <v>611</v>
      </c>
      <c r="S11" s="8">
        <v>0</v>
      </c>
      <c r="T11" s="8">
        <v>0</v>
      </c>
      <c r="U11" s="8">
        <v>0</v>
      </c>
      <c r="V11" s="8" t="s">
        <v>170</v>
      </c>
      <c r="W11" s="8" t="s">
        <v>204</v>
      </c>
      <c r="X11" s="8" t="s">
        <v>205</v>
      </c>
      <c r="Y11" s="8" t="s">
        <v>206</v>
      </c>
      <c r="Z11" s="8" t="s">
        <v>207</v>
      </c>
      <c r="AA11" s="8" t="s">
        <v>208</v>
      </c>
      <c r="AB11" s="8" t="s">
        <v>209</v>
      </c>
      <c r="AC11" s="8">
        <v>14</v>
      </c>
      <c r="AD11" s="8" t="s">
        <v>172</v>
      </c>
      <c r="AE11" s="8" t="s">
        <v>210</v>
      </c>
      <c r="AF11" s="8" t="s">
        <v>76</v>
      </c>
      <c r="AG11" s="60"/>
    </row>
    <row r="12" spans="1:33" s="1" customFormat="1" ht="54" customHeight="1" x14ac:dyDescent="0.25">
      <c r="A12" s="28">
        <v>3</v>
      </c>
      <c r="B12" s="29" t="s">
        <v>211</v>
      </c>
      <c r="C12" s="29" t="s">
        <v>66</v>
      </c>
      <c r="D12" s="29" t="s">
        <v>83</v>
      </c>
      <c r="E12" s="29" t="s">
        <v>212</v>
      </c>
      <c r="F12" s="115" t="s">
        <v>213</v>
      </c>
      <c r="G12" s="29" t="s">
        <v>97</v>
      </c>
      <c r="H12" s="29">
        <v>1</v>
      </c>
      <c r="I12" s="29">
        <v>4</v>
      </c>
      <c r="J12" s="29">
        <v>70</v>
      </c>
      <c r="K12" s="29">
        <v>42</v>
      </c>
      <c r="L12" s="29">
        <v>28</v>
      </c>
      <c r="M12" s="29"/>
      <c r="N12" s="29"/>
      <c r="O12" s="29" t="s">
        <v>214</v>
      </c>
      <c r="P12" s="29">
        <v>420</v>
      </c>
      <c r="Q12" s="29">
        <v>210</v>
      </c>
      <c r="R12" s="29">
        <f t="shared" si="0"/>
        <v>210</v>
      </c>
      <c r="S12" s="29">
        <v>210</v>
      </c>
      <c r="T12" s="74">
        <f>J12/Q12</f>
        <v>0.33333333333333331</v>
      </c>
      <c r="U12" s="29">
        <v>0.01</v>
      </c>
      <c r="V12" s="29" t="s">
        <v>170</v>
      </c>
      <c r="W12" s="29" t="s">
        <v>204</v>
      </c>
      <c r="X12" s="29" t="s">
        <v>215</v>
      </c>
      <c r="Y12" s="29" t="s">
        <v>216</v>
      </c>
      <c r="Z12" s="29" t="s">
        <v>217</v>
      </c>
      <c r="AA12" s="29" t="s">
        <v>218</v>
      </c>
      <c r="AB12" s="29" t="s">
        <v>130</v>
      </c>
      <c r="AC12" s="29"/>
      <c r="AD12" s="29" t="s">
        <v>219</v>
      </c>
      <c r="AE12" s="29" t="s">
        <v>220</v>
      </c>
      <c r="AF12" s="29" t="s">
        <v>221</v>
      </c>
      <c r="AG12" s="140">
        <v>2018</v>
      </c>
    </row>
    <row r="13" spans="1:33" s="1" customFormat="1" ht="54" customHeight="1" x14ac:dyDescent="0.25">
      <c r="A13" s="10">
        <v>36</v>
      </c>
      <c r="B13" s="9" t="s">
        <v>222</v>
      </c>
      <c r="C13" s="10" t="s">
        <v>41</v>
      </c>
      <c r="D13" s="10" t="s">
        <v>157</v>
      </c>
      <c r="E13" s="116" t="s">
        <v>223</v>
      </c>
      <c r="F13" s="9" t="s">
        <v>224</v>
      </c>
      <c r="G13" s="9" t="s">
        <v>225</v>
      </c>
      <c r="H13" s="9">
        <v>70</v>
      </c>
      <c r="I13" s="56" t="s">
        <v>46</v>
      </c>
      <c r="J13" s="10">
        <v>30</v>
      </c>
      <c r="K13" s="13">
        <v>0</v>
      </c>
      <c r="L13" s="10">
        <v>30</v>
      </c>
      <c r="M13" s="10"/>
      <c r="N13" s="13"/>
      <c r="O13" s="13" t="s">
        <v>226</v>
      </c>
      <c r="P13" s="10">
        <v>297</v>
      </c>
      <c r="Q13" s="13">
        <v>102</v>
      </c>
      <c r="R13" s="10">
        <v>195</v>
      </c>
      <c r="S13" s="10">
        <v>102</v>
      </c>
      <c r="T13" s="10">
        <v>2.94</v>
      </c>
      <c r="U13" s="10">
        <v>0.1</v>
      </c>
      <c r="V13" s="131" t="s">
        <v>227</v>
      </c>
      <c r="W13" s="131" t="s">
        <v>228</v>
      </c>
      <c r="X13" s="131" t="s">
        <v>229</v>
      </c>
      <c r="Y13" s="131" t="s">
        <v>230</v>
      </c>
      <c r="Z13" s="131" t="s">
        <v>231</v>
      </c>
      <c r="AA13" s="131" t="s">
        <v>232</v>
      </c>
      <c r="AB13" s="20"/>
      <c r="AC13" s="20">
        <v>6</v>
      </c>
      <c r="AD13" s="56" t="s">
        <v>233</v>
      </c>
      <c r="AE13" s="56" t="s">
        <v>234</v>
      </c>
      <c r="AF13" s="100"/>
      <c r="AG13" s="13"/>
    </row>
    <row r="14" spans="1:33" s="1" customFormat="1" ht="54" customHeight="1" x14ac:dyDescent="0.25">
      <c r="A14" s="49">
        <v>45</v>
      </c>
      <c r="B14" s="117" t="s">
        <v>235</v>
      </c>
      <c r="C14" s="118" t="s">
        <v>41</v>
      </c>
      <c r="D14" s="14" t="s">
        <v>108</v>
      </c>
      <c r="E14" s="118" t="s">
        <v>236</v>
      </c>
      <c r="F14" s="117" t="s">
        <v>237</v>
      </c>
      <c r="G14" s="119" t="s">
        <v>168</v>
      </c>
      <c r="H14" s="119">
        <v>1</v>
      </c>
      <c r="I14" s="119" t="s">
        <v>203</v>
      </c>
      <c r="J14" s="119">
        <v>45</v>
      </c>
      <c r="K14" s="118"/>
      <c r="L14" s="119">
        <v>45</v>
      </c>
      <c r="M14" s="118"/>
      <c r="N14" s="118"/>
      <c r="O14" s="119" t="s">
        <v>123</v>
      </c>
      <c r="P14" s="118">
        <v>613</v>
      </c>
      <c r="Q14" s="118">
        <v>215</v>
      </c>
      <c r="R14" s="14">
        <v>398</v>
      </c>
      <c r="S14" s="118"/>
      <c r="T14" s="118"/>
      <c r="U14" s="118"/>
      <c r="V14" s="118" t="s">
        <v>124</v>
      </c>
      <c r="W14" s="132" t="s">
        <v>238</v>
      </c>
      <c r="X14" s="32" t="s">
        <v>126</v>
      </c>
      <c r="Y14" s="135" t="s">
        <v>127</v>
      </c>
      <c r="Z14" s="101" t="s">
        <v>147</v>
      </c>
      <c r="AA14" s="135" t="s">
        <v>239</v>
      </c>
      <c r="AB14" s="136" t="s">
        <v>149</v>
      </c>
      <c r="AC14" s="136">
        <v>9</v>
      </c>
      <c r="AD14" s="60" t="s">
        <v>240</v>
      </c>
      <c r="AE14" s="60" t="s">
        <v>241</v>
      </c>
      <c r="AF14" s="60" t="s">
        <v>149</v>
      </c>
      <c r="AG14" s="141"/>
    </row>
    <row r="15" spans="1:33" ht="250.05" customHeight="1" x14ac:dyDescent="0.25">
      <c r="A15" s="6">
        <v>1</v>
      </c>
      <c r="B15" s="120" t="s">
        <v>242</v>
      </c>
      <c r="C15" s="32" t="s">
        <v>243</v>
      </c>
      <c r="D15" s="32" t="s">
        <v>244</v>
      </c>
      <c r="E15" s="121" t="s">
        <v>245</v>
      </c>
      <c r="F15" s="33" t="s">
        <v>246</v>
      </c>
      <c r="G15" s="122" t="s">
        <v>247</v>
      </c>
      <c r="H15" s="110">
        <v>78</v>
      </c>
      <c r="I15" s="32" t="s">
        <v>248</v>
      </c>
      <c r="J15" s="110">
        <v>350</v>
      </c>
      <c r="K15" s="110"/>
      <c r="L15" s="110">
        <v>350</v>
      </c>
      <c r="M15" s="32"/>
      <c r="N15" s="32"/>
      <c r="O15" s="110"/>
      <c r="P15" s="128">
        <v>61533</v>
      </c>
      <c r="Q15" s="128">
        <v>34627</v>
      </c>
      <c r="R15" s="32">
        <v>26906</v>
      </c>
      <c r="S15" s="57"/>
      <c r="T15" s="57"/>
      <c r="U15" s="57"/>
      <c r="V15" s="57" t="s">
        <v>249</v>
      </c>
      <c r="W15" s="57" t="s">
        <v>250</v>
      </c>
      <c r="X15" s="57" t="s">
        <v>249</v>
      </c>
      <c r="Y15" s="57" t="s">
        <v>250</v>
      </c>
      <c r="Z15" s="57" t="s">
        <v>249</v>
      </c>
      <c r="AA15" s="57" t="s">
        <v>250</v>
      </c>
      <c r="AB15" s="16" t="s">
        <v>251</v>
      </c>
      <c r="AC15" s="137">
        <v>200</v>
      </c>
      <c r="AD15" s="137" t="s">
        <v>252</v>
      </c>
      <c r="AE15" s="137" t="s">
        <v>253</v>
      </c>
      <c r="AF15" s="138" t="s">
        <v>54</v>
      </c>
      <c r="AG15" s="142"/>
    </row>
    <row r="16" spans="1:33" x14ac:dyDescent="0.25">
      <c r="A16" s="123" t="s">
        <v>152</v>
      </c>
      <c r="B16" s="52">
        <v>10</v>
      </c>
      <c r="C16" s="52"/>
      <c r="D16" s="52"/>
      <c r="E16" s="52"/>
      <c r="F16" s="52"/>
      <c r="G16" s="52"/>
      <c r="H16" s="52"/>
      <c r="I16" s="52"/>
      <c r="J16" s="52">
        <f>SUM(J6:J15)</f>
        <v>678.7</v>
      </c>
      <c r="K16" s="52">
        <f>SUM(K6:K15)</f>
        <v>42</v>
      </c>
      <c r="L16" s="52">
        <f>SUM(L6:L15)</f>
        <v>636.70000000000005</v>
      </c>
      <c r="M16" s="52"/>
      <c r="N16" s="52"/>
      <c r="O16" s="52"/>
      <c r="P16" s="52">
        <f t="shared" ref="P16:U16" si="1">SUM(P6:P15)</f>
        <v>66005</v>
      </c>
      <c r="Q16" s="52">
        <f t="shared" si="1"/>
        <v>37154</v>
      </c>
      <c r="R16" s="52">
        <f t="shared" si="1"/>
        <v>28851</v>
      </c>
      <c r="S16" s="52">
        <f t="shared" si="1"/>
        <v>772</v>
      </c>
      <c r="T16" s="52">
        <f t="shared" si="1"/>
        <v>3.4433333333333334</v>
      </c>
      <c r="U16" s="52">
        <f t="shared" si="1"/>
        <v>1.9600000000000002</v>
      </c>
      <c r="V16" s="52"/>
      <c r="W16" s="52"/>
      <c r="X16" s="52"/>
      <c r="Y16" s="52"/>
      <c r="Z16" s="52"/>
      <c r="AA16" s="52"/>
      <c r="AB16" s="52"/>
      <c r="AC16" s="52">
        <f>SUM(AC6:AC15)</f>
        <v>354.3</v>
      </c>
      <c r="AD16" s="52"/>
      <c r="AE16" s="52"/>
      <c r="AF16" s="52"/>
      <c r="AG16" s="52">
        <v>160.91999999999999</v>
      </c>
    </row>
  </sheetData>
  <mergeCells count="21">
    <mergeCell ref="AG4:AG5"/>
    <mergeCell ref="AB4:AB5"/>
    <mergeCell ref="AC4:AC5"/>
    <mergeCell ref="AD4:AD5"/>
    <mergeCell ref="AE4:AE5"/>
    <mergeCell ref="AF4:AF5"/>
    <mergeCell ref="X4:Y4"/>
    <mergeCell ref="Z4:AA4"/>
    <mergeCell ref="A4:A5"/>
    <mergeCell ref="O4:O5"/>
    <mergeCell ref="U4:U5"/>
    <mergeCell ref="B4:I4"/>
    <mergeCell ref="J4:N4"/>
    <mergeCell ref="P4:R4"/>
    <mergeCell ref="S4:T4"/>
    <mergeCell ref="V4:W4"/>
    <mergeCell ref="A1:B1"/>
    <mergeCell ref="A2:AG2"/>
    <mergeCell ref="A3:K3"/>
    <mergeCell ref="U3:AA3"/>
    <mergeCell ref="AC3:AF3"/>
  </mergeCells>
  <phoneticPr fontId="31"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0"/>
  <sheetViews>
    <sheetView tabSelected="1" topLeftCell="A27" workbookViewId="0">
      <selection activeCell="B35" sqref="B35"/>
    </sheetView>
  </sheetViews>
  <sheetFormatPr defaultColWidth="9" defaultRowHeight="14.4" x14ac:dyDescent="0.25"/>
  <cols>
    <col min="1" max="1" width="3.88671875" customWidth="1"/>
    <col min="2" max="2" width="8.109375" customWidth="1"/>
    <col min="3" max="3" width="2" customWidth="1"/>
    <col min="4" max="4" width="4.88671875" customWidth="1"/>
    <col min="5" max="5" width="4.77734375" customWidth="1"/>
    <col min="6" max="6" width="9.88671875" customWidth="1"/>
    <col min="7" max="7" width="3.21875" customWidth="1"/>
    <col min="8" max="8" width="4.21875" customWidth="1"/>
    <col min="9" max="9" width="2.6640625" customWidth="1"/>
    <col min="10" max="10" width="8.109375" customWidth="1"/>
    <col min="11" max="11" width="7.21875" customWidth="1"/>
    <col min="12" max="12" width="7" customWidth="1"/>
    <col min="13" max="13" width="4" customWidth="1"/>
    <col min="14" max="14" width="3.6640625" customWidth="1"/>
    <col min="15" max="15" width="5" customWidth="1"/>
    <col min="16" max="16" width="6.21875" customWidth="1"/>
    <col min="17" max="17" width="5.77734375" customWidth="1"/>
    <col min="18" max="18" width="6.44140625" customWidth="1"/>
    <col min="19" max="19" width="4.44140625" customWidth="1"/>
    <col min="20" max="21" width="4.109375" customWidth="1"/>
    <col min="22" max="22" width="4.21875" customWidth="1"/>
    <col min="23" max="23" width="2.77734375" customWidth="1"/>
    <col min="24" max="25" width="2.21875" customWidth="1"/>
    <col min="26" max="26" width="4.21875" customWidth="1"/>
    <col min="27" max="27" width="2.33203125" customWidth="1"/>
    <col min="28" max="28" width="4.109375" customWidth="1"/>
    <col min="29" max="29" width="5.33203125" customWidth="1"/>
    <col min="30" max="31" width="4.109375" customWidth="1"/>
    <col min="32" max="32" width="2.6640625" customWidth="1"/>
    <col min="33" max="33" width="4.6640625" customWidth="1"/>
  </cols>
  <sheetData>
    <row r="1" spans="1:33" x14ac:dyDescent="0.25">
      <c r="A1" s="164" t="s">
        <v>254</v>
      </c>
      <c r="B1" s="164"/>
      <c r="C1" s="4"/>
      <c r="D1" s="4"/>
      <c r="E1" s="4"/>
      <c r="F1" s="4"/>
      <c r="G1" s="4"/>
      <c r="H1" s="4"/>
      <c r="I1" s="4"/>
      <c r="J1" s="4"/>
      <c r="K1" s="4"/>
      <c r="L1" s="4"/>
      <c r="M1" s="4"/>
      <c r="N1" s="4"/>
      <c r="O1" s="4"/>
      <c r="P1" s="4"/>
      <c r="Q1" s="4"/>
      <c r="R1" s="4"/>
      <c r="S1" s="4"/>
      <c r="T1" s="4"/>
      <c r="U1" s="4"/>
      <c r="V1" s="4"/>
      <c r="W1" s="4"/>
      <c r="X1" s="4"/>
      <c r="Y1" s="4"/>
      <c r="Z1" s="4"/>
      <c r="AA1" s="4"/>
      <c r="AB1" s="4"/>
      <c r="AC1" s="4"/>
      <c r="AD1" s="4"/>
      <c r="AE1" s="4"/>
      <c r="AF1" s="90"/>
      <c r="AG1" s="108"/>
    </row>
    <row r="2" spans="1:33" ht="25.8" x14ac:dyDescent="0.25">
      <c r="A2" s="152" t="s">
        <v>255</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3"/>
      <c r="AG2" s="152"/>
    </row>
    <row r="3" spans="1:33" x14ac:dyDescent="0.15">
      <c r="A3" s="154" t="s">
        <v>2</v>
      </c>
      <c r="B3" s="154"/>
      <c r="C3" s="154"/>
      <c r="D3" s="154"/>
      <c r="E3" s="154"/>
      <c r="F3" s="154"/>
      <c r="G3" s="154"/>
      <c r="H3" s="154"/>
      <c r="I3" s="154"/>
      <c r="J3" s="154"/>
      <c r="K3" s="154"/>
      <c r="L3" s="53"/>
      <c r="M3" s="54"/>
      <c r="N3" s="54"/>
      <c r="O3" s="54"/>
      <c r="P3" s="54"/>
      <c r="Q3" s="54"/>
      <c r="R3" s="54"/>
      <c r="S3" s="54"/>
      <c r="T3" s="54"/>
      <c r="U3" s="155"/>
      <c r="V3" s="155"/>
      <c r="W3" s="155"/>
      <c r="X3" s="155"/>
      <c r="Y3" s="155"/>
      <c r="Z3" s="155"/>
      <c r="AA3" s="155"/>
      <c r="AB3" s="4"/>
      <c r="AC3" s="156" t="s">
        <v>3</v>
      </c>
      <c r="AD3" s="156"/>
      <c r="AE3" s="156"/>
      <c r="AF3" s="157"/>
      <c r="AG3" s="109"/>
    </row>
    <row r="4" spans="1:33" x14ac:dyDescent="0.25">
      <c r="A4" s="165" t="s">
        <v>4</v>
      </c>
      <c r="B4" s="165" t="s">
        <v>5</v>
      </c>
      <c r="C4" s="165"/>
      <c r="D4" s="165"/>
      <c r="E4" s="165"/>
      <c r="F4" s="165"/>
      <c r="G4" s="165"/>
      <c r="H4" s="165"/>
      <c r="I4" s="165"/>
      <c r="J4" s="165" t="s">
        <v>6</v>
      </c>
      <c r="K4" s="165"/>
      <c r="L4" s="165"/>
      <c r="M4" s="165"/>
      <c r="N4" s="165"/>
      <c r="O4" s="165" t="s">
        <v>7</v>
      </c>
      <c r="P4" s="165" t="s">
        <v>8</v>
      </c>
      <c r="Q4" s="165"/>
      <c r="R4" s="165"/>
      <c r="S4" s="165" t="s">
        <v>9</v>
      </c>
      <c r="T4" s="165"/>
      <c r="U4" s="165" t="s">
        <v>10</v>
      </c>
      <c r="V4" s="165" t="s">
        <v>11</v>
      </c>
      <c r="W4" s="165"/>
      <c r="X4" s="165" t="s">
        <v>12</v>
      </c>
      <c r="Y4" s="165"/>
      <c r="Z4" s="165" t="s">
        <v>13</v>
      </c>
      <c r="AA4" s="165"/>
      <c r="AB4" s="166" t="s">
        <v>14</v>
      </c>
      <c r="AC4" s="166" t="s">
        <v>15</v>
      </c>
      <c r="AD4" s="166" t="s">
        <v>16</v>
      </c>
      <c r="AE4" s="166" t="s">
        <v>17</v>
      </c>
      <c r="AF4" s="166" t="s">
        <v>18</v>
      </c>
      <c r="AG4" s="161" t="s">
        <v>19</v>
      </c>
    </row>
    <row r="5" spans="1:33" ht="38.4" x14ac:dyDescent="0.25">
      <c r="A5" s="165"/>
      <c r="B5" s="5" t="s">
        <v>20</v>
      </c>
      <c r="C5" s="5" t="s">
        <v>21</v>
      </c>
      <c r="D5" s="5" t="s">
        <v>22</v>
      </c>
      <c r="E5" s="5" t="s">
        <v>23</v>
      </c>
      <c r="F5" s="5" t="s">
        <v>24</v>
      </c>
      <c r="G5" s="5" t="s">
        <v>25</v>
      </c>
      <c r="H5" s="5" t="s">
        <v>26</v>
      </c>
      <c r="I5" s="5" t="s">
        <v>27</v>
      </c>
      <c r="J5" s="5" t="s">
        <v>28</v>
      </c>
      <c r="K5" s="5" t="s">
        <v>29</v>
      </c>
      <c r="L5" s="5" t="s">
        <v>30</v>
      </c>
      <c r="M5" s="5" t="s">
        <v>31</v>
      </c>
      <c r="N5" s="5" t="s">
        <v>32</v>
      </c>
      <c r="O5" s="165"/>
      <c r="P5" s="55" t="s">
        <v>33</v>
      </c>
      <c r="Q5" s="5" t="s">
        <v>34</v>
      </c>
      <c r="R5" s="5" t="s">
        <v>35</v>
      </c>
      <c r="S5" s="5" t="s">
        <v>36</v>
      </c>
      <c r="T5" s="5" t="s">
        <v>37</v>
      </c>
      <c r="U5" s="165"/>
      <c r="V5" s="5" t="s">
        <v>38</v>
      </c>
      <c r="W5" s="5" t="s">
        <v>39</v>
      </c>
      <c r="X5" s="5" t="s">
        <v>38</v>
      </c>
      <c r="Y5" s="5" t="s">
        <v>39</v>
      </c>
      <c r="Z5" s="5" t="s">
        <v>38</v>
      </c>
      <c r="AA5" s="5" t="s">
        <v>39</v>
      </c>
      <c r="AB5" s="166"/>
      <c r="AC5" s="166"/>
      <c r="AD5" s="166"/>
      <c r="AE5" s="166"/>
      <c r="AF5" s="166"/>
      <c r="AG5" s="161"/>
    </row>
    <row r="6" spans="1:33" s="1" customFormat="1" ht="74.099999999999994" customHeight="1" x14ac:dyDescent="0.25">
      <c r="A6" s="6">
        <v>51</v>
      </c>
      <c r="B6" s="7" t="s">
        <v>256</v>
      </c>
      <c r="C6" s="7" t="s">
        <v>41</v>
      </c>
      <c r="D6" s="7" t="s">
        <v>83</v>
      </c>
      <c r="E6" s="7" t="s">
        <v>257</v>
      </c>
      <c r="F6" s="7" t="s">
        <v>258</v>
      </c>
      <c r="G6" s="7" t="s">
        <v>97</v>
      </c>
      <c r="H6" s="7">
        <v>1</v>
      </c>
      <c r="I6" s="7" t="s">
        <v>46</v>
      </c>
      <c r="J6" s="7">
        <v>60</v>
      </c>
      <c r="K6" s="7"/>
      <c r="L6" s="7">
        <v>50</v>
      </c>
      <c r="M6" s="7">
        <v>10</v>
      </c>
      <c r="N6" s="7"/>
      <c r="O6" s="7" t="s">
        <v>259</v>
      </c>
      <c r="P6" s="7">
        <v>445</v>
      </c>
      <c r="Q6" s="7">
        <v>182</v>
      </c>
      <c r="R6" s="7">
        <v>263</v>
      </c>
      <c r="S6" s="7"/>
      <c r="T6" s="7"/>
      <c r="U6" s="7">
        <v>0.5</v>
      </c>
      <c r="V6" s="7" t="s">
        <v>260</v>
      </c>
      <c r="W6" s="70" t="s">
        <v>261</v>
      </c>
      <c r="X6" s="10" t="s">
        <v>84</v>
      </c>
      <c r="Y6" s="7" t="s">
        <v>102</v>
      </c>
      <c r="Z6" s="7" t="s">
        <v>262</v>
      </c>
      <c r="AA6" s="7" t="s">
        <v>263</v>
      </c>
      <c r="AB6" s="7" t="s">
        <v>105</v>
      </c>
      <c r="AC6" s="7">
        <v>10</v>
      </c>
      <c r="AD6" s="7" t="s">
        <v>264</v>
      </c>
      <c r="AE6" s="7" t="s">
        <v>210</v>
      </c>
      <c r="AF6" s="7"/>
      <c r="AG6" s="110"/>
    </row>
    <row r="7" spans="1:33" s="1" customFormat="1" ht="60" customHeight="1" x14ac:dyDescent="0.25">
      <c r="A7" s="6">
        <v>59</v>
      </c>
      <c r="B7" s="8" t="s">
        <v>265</v>
      </c>
      <c r="C7" s="8" t="s">
        <v>41</v>
      </c>
      <c r="D7" s="8" t="s">
        <v>83</v>
      </c>
      <c r="E7" s="8" t="s">
        <v>266</v>
      </c>
      <c r="F7" s="8" t="s">
        <v>267</v>
      </c>
      <c r="G7" s="8" t="s">
        <v>97</v>
      </c>
      <c r="H7" s="8">
        <v>10</v>
      </c>
      <c r="I7" s="8" t="s">
        <v>98</v>
      </c>
      <c r="J7" s="8">
        <v>78</v>
      </c>
      <c r="K7" s="7"/>
      <c r="L7" s="8">
        <v>68</v>
      </c>
      <c r="M7" s="8">
        <v>10</v>
      </c>
      <c r="N7" s="8"/>
      <c r="O7" s="8" t="s">
        <v>268</v>
      </c>
      <c r="P7" s="8">
        <v>577</v>
      </c>
      <c r="Q7" s="8">
        <v>95</v>
      </c>
      <c r="R7" s="8">
        <v>482</v>
      </c>
      <c r="S7" s="8"/>
      <c r="T7" s="8"/>
      <c r="U7" s="8"/>
      <c r="V7" s="7" t="s">
        <v>100</v>
      </c>
      <c r="W7" s="51" t="s">
        <v>101</v>
      </c>
      <c r="X7" s="10" t="s">
        <v>84</v>
      </c>
      <c r="Y7" s="7" t="s">
        <v>102</v>
      </c>
      <c r="Z7" s="8" t="s">
        <v>269</v>
      </c>
      <c r="AA7" s="8" t="s">
        <v>270</v>
      </c>
      <c r="AB7" s="8" t="s">
        <v>105</v>
      </c>
      <c r="AC7" s="8">
        <v>13.6</v>
      </c>
      <c r="AD7" s="8" t="s">
        <v>264</v>
      </c>
      <c r="AE7" s="8" t="s">
        <v>92</v>
      </c>
      <c r="AF7" s="8"/>
      <c r="AG7" s="13"/>
    </row>
    <row r="8" spans="1:33" s="1" customFormat="1" ht="60" customHeight="1" x14ac:dyDescent="0.25">
      <c r="A8" s="6">
        <v>60</v>
      </c>
      <c r="B8" s="9" t="s">
        <v>271</v>
      </c>
      <c r="C8" s="7" t="s">
        <v>41</v>
      </c>
      <c r="D8" s="9" t="s">
        <v>108</v>
      </c>
      <c r="E8" s="7" t="s">
        <v>272</v>
      </c>
      <c r="F8" s="9" t="s">
        <v>273</v>
      </c>
      <c r="G8" s="7" t="s">
        <v>97</v>
      </c>
      <c r="H8" s="7">
        <v>1</v>
      </c>
      <c r="I8" s="7" t="s">
        <v>274</v>
      </c>
      <c r="J8" s="7">
        <v>110</v>
      </c>
      <c r="K8" s="7"/>
      <c r="L8" s="7">
        <v>100</v>
      </c>
      <c r="M8" s="7">
        <v>10</v>
      </c>
      <c r="N8" s="7"/>
      <c r="O8" s="7" t="s">
        <v>275</v>
      </c>
      <c r="P8" s="7">
        <v>1339</v>
      </c>
      <c r="Q8" s="7">
        <v>110</v>
      </c>
      <c r="R8" s="7">
        <v>1229</v>
      </c>
      <c r="S8" s="7"/>
      <c r="T8" s="7"/>
      <c r="U8" s="7"/>
      <c r="V8" s="7" t="s">
        <v>276</v>
      </c>
      <c r="W8" s="7" t="s">
        <v>277</v>
      </c>
      <c r="X8" s="10" t="s">
        <v>84</v>
      </c>
      <c r="Y8" s="7" t="s">
        <v>102</v>
      </c>
      <c r="Z8" s="7" t="s">
        <v>278</v>
      </c>
      <c r="AA8" s="10" t="s">
        <v>279</v>
      </c>
      <c r="AB8" s="7" t="s">
        <v>105</v>
      </c>
      <c r="AC8" s="7">
        <v>20</v>
      </c>
      <c r="AD8" s="7" t="s">
        <v>264</v>
      </c>
      <c r="AE8" s="7" t="s">
        <v>187</v>
      </c>
      <c r="AF8" s="7"/>
      <c r="AG8" s="13"/>
    </row>
    <row r="9" spans="1:33" s="1" customFormat="1" ht="78" customHeight="1" x14ac:dyDescent="0.25">
      <c r="A9" s="6">
        <v>65</v>
      </c>
      <c r="B9" s="10" t="s">
        <v>280</v>
      </c>
      <c r="C9" s="10" t="s">
        <v>41</v>
      </c>
      <c r="D9" s="10" t="s">
        <v>83</v>
      </c>
      <c r="E9" s="10" t="s">
        <v>281</v>
      </c>
      <c r="F9" s="10" t="s">
        <v>282</v>
      </c>
      <c r="G9" s="10" t="s">
        <v>97</v>
      </c>
      <c r="H9" s="10">
        <v>1</v>
      </c>
      <c r="I9" s="56" t="s">
        <v>46</v>
      </c>
      <c r="J9" s="10">
        <v>60</v>
      </c>
      <c r="K9" s="10"/>
      <c r="L9" s="57">
        <v>50</v>
      </c>
      <c r="M9" s="10">
        <v>10</v>
      </c>
      <c r="N9" s="57"/>
      <c r="O9" s="10" t="s">
        <v>283</v>
      </c>
      <c r="P9" s="7">
        <v>625</v>
      </c>
      <c r="Q9" s="7">
        <v>93</v>
      </c>
      <c r="R9" s="7">
        <v>532</v>
      </c>
      <c r="S9" s="10"/>
      <c r="T9" s="10"/>
      <c r="U9" s="10">
        <v>0.05</v>
      </c>
      <c r="V9" s="7" t="s">
        <v>260</v>
      </c>
      <c r="W9" s="70" t="s">
        <v>261</v>
      </c>
      <c r="X9" s="10" t="s">
        <v>84</v>
      </c>
      <c r="Y9" s="7" t="s">
        <v>102</v>
      </c>
      <c r="Z9" s="7" t="s">
        <v>284</v>
      </c>
      <c r="AA9" s="7" t="s">
        <v>285</v>
      </c>
      <c r="AB9" s="7" t="s">
        <v>105</v>
      </c>
      <c r="AC9" s="7">
        <v>10</v>
      </c>
      <c r="AD9" s="56" t="s">
        <v>172</v>
      </c>
      <c r="AE9" s="56" t="s">
        <v>92</v>
      </c>
      <c r="AF9" s="13"/>
      <c r="AG9" s="13"/>
    </row>
    <row r="10" spans="1:33" s="2" customFormat="1" ht="63" customHeight="1" x14ac:dyDescent="0.25">
      <c r="A10" s="11">
        <v>70</v>
      </c>
      <c r="B10" s="7" t="s">
        <v>286</v>
      </c>
      <c r="C10" s="7" t="s">
        <v>41</v>
      </c>
      <c r="D10" s="7" t="s">
        <v>83</v>
      </c>
      <c r="E10" s="7" t="s">
        <v>95</v>
      </c>
      <c r="F10" s="7" t="s">
        <v>287</v>
      </c>
      <c r="G10" s="7" t="s">
        <v>97</v>
      </c>
      <c r="H10" s="7">
        <v>10</v>
      </c>
      <c r="I10" s="7" t="s">
        <v>46</v>
      </c>
      <c r="J10" s="7">
        <v>25</v>
      </c>
      <c r="K10" s="7"/>
      <c r="L10" s="7">
        <v>20</v>
      </c>
      <c r="M10" s="7">
        <v>5</v>
      </c>
      <c r="N10" s="7"/>
      <c r="O10" s="7" t="s">
        <v>288</v>
      </c>
      <c r="P10" s="7">
        <v>585</v>
      </c>
      <c r="Q10" s="7">
        <v>153</v>
      </c>
      <c r="R10" s="7">
        <v>432</v>
      </c>
      <c r="S10" s="7"/>
      <c r="T10" s="7"/>
      <c r="U10" s="7">
        <v>0.05</v>
      </c>
      <c r="V10" s="7" t="s">
        <v>100</v>
      </c>
      <c r="W10" s="71" t="s">
        <v>101</v>
      </c>
      <c r="X10" s="7" t="s">
        <v>84</v>
      </c>
      <c r="Y10" s="7" t="s">
        <v>102</v>
      </c>
      <c r="Z10" s="7" t="s">
        <v>103</v>
      </c>
      <c r="AA10" s="7" t="s">
        <v>104</v>
      </c>
      <c r="AB10" s="7" t="s">
        <v>105</v>
      </c>
      <c r="AC10" s="7">
        <v>4</v>
      </c>
      <c r="AD10" s="7" t="s">
        <v>172</v>
      </c>
      <c r="AE10" s="7" t="s">
        <v>92</v>
      </c>
      <c r="AF10" s="7"/>
      <c r="AG10" s="24"/>
    </row>
    <row r="11" spans="1:33" s="1" customFormat="1" ht="72" customHeight="1" x14ac:dyDescent="0.25">
      <c r="A11" s="6">
        <v>75</v>
      </c>
      <c r="B11" s="7" t="s">
        <v>289</v>
      </c>
      <c r="C11" s="7" t="s">
        <v>41</v>
      </c>
      <c r="D11" s="7" t="s">
        <v>83</v>
      </c>
      <c r="E11" s="7" t="s">
        <v>290</v>
      </c>
      <c r="F11" s="7" t="s">
        <v>291</v>
      </c>
      <c r="G11" s="7" t="s">
        <v>97</v>
      </c>
      <c r="H11" s="7">
        <v>1</v>
      </c>
      <c r="I11" s="7" t="s">
        <v>46</v>
      </c>
      <c r="J11" s="7">
        <v>60</v>
      </c>
      <c r="K11" s="58"/>
      <c r="L11" s="7">
        <v>50</v>
      </c>
      <c r="M11" s="7">
        <v>10</v>
      </c>
      <c r="N11" s="7"/>
      <c r="O11" s="7" t="s">
        <v>283</v>
      </c>
      <c r="P11" s="7">
        <v>289</v>
      </c>
      <c r="Q11" s="7">
        <v>84</v>
      </c>
      <c r="R11" s="7">
        <v>205</v>
      </c>
      <c r="S11" s="7"/>
      <c r="T11" s="7"/>
      <c r="U11" s="7">
        <v>0.08</v>
      </c>
      <c r="V11" s="7" t="s">
        <v>260</v>
      </c>
      <c r="W11" s="70" t="s">
        <v>261</v>
      </c>
      <c r="X11" s="10" t="s">
        <v>84</v>
      </c>
      <c r="Y11" s="7" t="s">
        <v>102</v>
      </c>
      <c r="Z11" s="7" t="s">
        <v>292</v>
      </c>
      <c r="AA11" s="7" t="s">
        <v>293</v>
      </c>
      <c r="AB11" s="7" t="s">
        <v>105</v>
      </c>
      <c r="AC11" s="7">
        <v>10</v>
      </c>
      <c r="AD11" s="7" t="s">
        <v>264</v>
      </c>
      <c r="AE11" s="7" t="s">
        <v>210</v>
      </c>
      <c r="AF11" s="7"/>
      <c r="AG11" s="13"/>
    </row>
    <row r="12" spans="1:33" s="1" customFormat="1" ht="72" customHeight="1" x14ac:dyDescent="0.25">
      <c r="A12" s="6">
        <v>76</v>
      </c>
      <c r="B12" s="7" t="s">
        <v>294</v>
      </c>
      <c r="C12" s="7" t="s">
        <v>41</v>
      </c>
      <c r="D12" s="7" t="s">
        <v>83</v>
      </c>
      <c r="E12" s="7" t="s">
        <v>295</v>
      </c>
      <c r="F12" s="7" t="s">
        <v>291</v>
      </c>
      <c r="G12" s="7" t="s">
        <v>97</v>
      </c>
      <c r="H12" s="7">
        <v>1</v>
      </c>
      <c r="I12" s="7" t="s">
        <v>46</v>
      </c>
      <c r="J12" s="7">
        <v>60</v>
      </c>
      <c r="K12" s="7"/>
      <c r="L12" s="7">
        <v>50</v>
      </c>
      <c r="M12" s="7">
        <v>10</v>
      </c>
      <c r="N12" s="7"/>
      <c r="O12" s="7" t="s">
        <v>283</v>
      </c>
      <c r="P12" s="7">
        <v>484</v>
      </c>
      <c r="Q12" s="7">
        <v>209</v>
      </c>
      <c r="R12" s="7">
        <v>275</v>
      </c>
      <c r="S12" s="7"/>
      <c r="T12" s="7"/>
      <c r="U12" s="7">
        <v>0.08</v>
      </c>
      <c r="V12" s="7" t="s">
        <v>260</v>
      </c>
      <c r="W12" s="70" t="s">
        <v>261</v>
      </c>
      <c r="X12" s="10" t="s">
        <v>84</v>
      </c>
      <c r="Y12" s="7" t="s">
        <v>102</v>
      </c>
      <c r="Z12" s="7" t="s">
        <v>292</v>
      </c>
      <c r="AA12" s="7" t="s">
        <v>293</v>
      </c>
      <c r="AB12" s="7" t="s">
        <v>105</v>
      </c>
      <c r="AC12" s="7">
        <v>10</v>
      </c>
      <c r="AD12" s="7" t="s">
        <v>264</v>
      </c>
      <c r="AE12" s="7" t="s">
        <v>210</v>
      </c>
      <c r="AF12" s="7"/>
      <c r="AG12" s="13"/>
    </row>
    <row r="13" spans="1:33" s="3" customFormat="1" ht="9.6" x14ac:dyDescent="0.25">
      <c r="A13" s="12" t="s">
        <v>296</v>
      </c>
      <c r="B13" s="12">
        <v>7</v>
      </c>
      <c r="C13" s="12"/>
      <c r="D13" s="12"/>
      <c r="E13" s="12"/>
      <c r="F13" s="12"/>
      <c r="G13" s="12"/>
      <c r="H13" s="12"/>
      <c r="I13" s="12"/>
      <c r="J13" s="12">
        <f t="shared" ref="J13:AC13" si="0">SUM(J6:J12)</f>
        <v>453</v>
      </c>
      <c r="K13" s="12"/>
      <c r="L13" s="12">
        <f t="shared" si="0"/>
        <v>388</v>
      </c>
      <c r="M13" s="12">
        <f t="shared" si="0"/>
        <v>65</v>
      </c>
      <c r="N13" s="12"/>
      <c r="O13" s="12"/>
      <c r="P13" s="12">
        <f t="shared" si="0"/>
        <v>4344</v>
      </c>
      <c r="Q13" s="12">
        <f t="shared" si="0"/>
        <v>926</v>
      </c>
      <c r="R13" s="12">
        <f t="shared" si="0"/>
        <v>3418</v>
      </c>
      <c r="S13" s="12"/>
      <c r="T13" s="12"/>
      <c r="U13" s="12">
        <f t="shared" si="0"/>
        <v>0.76</v>
      </c>
      <c r="V13" s="12">
        <f t="shared" si="0"/>
        <v>0</v>
      </c>
      <c r="W13" s="12">
        <f t="shared" si="0"/>
        <v>0</v>
      </c>
      <c r="X13" s="12">
        <f t="shared" si="0"/>
        <v>0</v>
      </c>
      <c r="Y13" s="12">
        <f t="shared" si="0"/>
        <v>0</v>
      </c>
      <c r="Z13" s="12">
        <f t="shared" si="0"/>
        <v>0</v>
      </c>
      <c r="AA13" s="12">
        <f t="shared" si="0"/>
        <v>0</v>
      </c>
      <c r="AB13" s="12">
        <f t="shared" si="0"/>
        <v>0</v>
      </c>
      <c r="AC13" s="12">
        <f t="shared" si="0"/>
        <v>77.599999999999994</v>
      </c>
      <c r="AD13" s="12"/>
      <c r="AE13" s="12"/>
      <c r="AF13" s="12"/>
      <c r="AG13" s="12"/>
    </row>
    <row r="14" spans="1:33" ht="38.4" x14ac:dyDescent="0.25">
      <c r="A14" s="13">
        <v>34</v>
      </c>
      <c r="B14" s="13" t="s">
        <v>297</v>
      </c>
      <c r="C14" s="13" t="s">
        <v>41</v>
      </c>
      <c r="D14" s="13" t="s">
        <v>83</v>
      </c>
      <c r="E14" s="10" t="s">
        <v>298</v>
      </c>
      <c r="F14" s="13" t="s">
        <v>299</v>
      </c>
      <c r="G14" s="10" t="s">
        <v>168</v>
      </c>
      <c r="H14" s="10">
        <v>1</v>
      </c>
      <c r="I14" s="13" t="s">
        <v>159</v>
      </c>
      <c r="J14" s="10">
        <v>30</v>
      </c>
      <c r="K14" s="10"/>
      <c r="L14" s="10">
        <v>30</v>
      </c>
      <c r="M14" s="10"/>
      <c r="N14" s="13"/>
      <c r="O14" s="10" t="s">
        <v>300</v>
      </c>
      <c r="P14" s="10">
        <v>58</v>
      </c>
      <c r="Q14" s="10">
        <v>42</v>
      </c>
      <c r="R14" s="10">
        <v>16</v>
      </c>
      <c r="S14" s="10"/>
      <c r="T14" s="13"/>
      <c r="U14" s="13">
        <v>0.2</v>
      </c>
      <c r="V14" s="10" t="s">
        <v>227</v>
      </c>
      <c r="W14" s="10"/>
      <c r="X14" s="13" t="s">
        <v>114</v>
      </c>
      <c r="Y14" s="13" t="s">
        <v>115</v>
      </c>
      <c r="Z14" s="10" t="s">
        <v>301</v>
      </c>
      <c r="AA14" s="10" t="s">
        <v>302</v>
      </c>
      <c r="AB14" s="13"/>
      <c r="AC14" s="13">
        <v>6</v>
      </c>
      <c r="AD14" s="13" t="s">
        <v>172</v>
      </c>
      <c r="AE14" s="13" t="s">
        <v>163</v>
      </c>
      <c r="AF14" s="13"/>
      <c r="AG14" s="13"/>
    </row>
    <row r="15" spans="1:33" s="1" customFormat="1" x14ac:dyDescent="0.25">
      <c r="A15" s="12" t="s">
        <v>296</v>
      </c>
      <c r="B15" s="12">
        <v>1</v>
      </c>
      <c r="C15" s="12"/>
      <c r="D15" s="12"/>
      <c r="E15" s="12"/>
      <c r="F15" s="12"/>
      <c r="G15" s="12"/>
      <c r="H15" s="12"/>
      <c r="I15" s="12"/>
      <c r="J15" s="12">
        <f>SUM(J14:J14)</f>
        <v>30</v>
      </c>
      <c r="K15" s="12"/>
      <c r="L15" s="12">
        <f>SUM(L14:L14)</f>
        <v>30</v>
      </c>
      <c r="M15" s="12"/>
      <c r="N15" s="12"/>
      <c r="O15" s="12"/>
      <c r="P15" s="12">
        <f>SUM(P14:P14)</f>
        <v>58</v>
      </c>
      <c r="Q15" s="12">
        <f>SUM(Q14:Q14)</f>
        <v>42</v>
      </c>
      <c r="R15" s="12">
        <f>SUM(R14:R14)</f>
        <v>16</v>
      </c>
      <c r="S15" s="12"/>
      <c r="T15" s="12"/>
      <c r="U15" s="12"/>
      <c r="V15" s="12"/>
      <c r="W15" s="12"/>
      <c r="X15" s="12"/>
      <c r="Y15" s="12"/>
      <c r="Z15" s="12"/>
      <c r="AA15" s="12"/>
      <c r="AB15" s="12"/>
      <c r="AC15" s="12">
        <f>SUM(AC14:AC14)</f>
        <v>6</v>
      </c>
      <c r="AD15" s="12"/>
      <c r="AE15" s="12"/>
      <c r="AF15" s="12"/>
      <c r="AG15" s="12"/>
    </row>
    <row r="16" spans="1:33" ht="38.4" x14ac:dyDescent="0.25">
      <c r="A16" s="14">
        <v>1</v>
      </c>
      <c r="B16" s="15" t="s">
        <v>303</v>
      </c>
      <c r="C16" s="15" t="s">
        <v>66</v>
      </c>
      <c r="D16" s="15" t="s">
        <v>157</v>
      </c>
      <c r="E16" s="15" t="s">
        <v>304</v>
      </c>
      <c r="F16" s="16" t="s">
        <v>305</v>
      </c>
      <c r="G16" s="15" t="s">
        <v>97</v>
      </c>
      <c r="H16" s="15">
        <v>100</v>
      </c>
      <c r="I16" s="15" t="s">
        <v>306</v>
      </c>
      <c r="J16" s="15">
        <f>K16+L16+M16+N16</f>
        <v>1100</v>
      </c>
      <c r="K16" s="15">
        <v>120</v>
      </c>
      <c r="L16" s="15">
        <v>80</v>
      </c>
      <c r="M16" s="15">
        <v>900</v>
      </c>
      <c r="N16" s="15"/>
      <c r="O16" s="15" t="s">
        <v>307</v>
      </c>
      <c r="P16" s="59">
        <v>365</v>
      </c>
      <c r="Q16" s="59">
        <v>296</v>
      </c>
      <c r="R16" s="15">
        <f>P16-Q16</f>
        <v>69</v>
      </c>
      <c r="S16" s="15"/>
      <c r="T16" s="15"/>
      <c r="U16" s="15">
        <v>0.05</v>
      </c>
      <c r="V16" s="72" t="s">
        <v>308</v>
      </c>
      <c r="W16" s="72" t="s">
        <v>101</v>
      </c>
      <c r="X16" s="59" t="s">
        <v>184</v>
      </c>
      <c r="Y16" s="15" t="s">
        <v>309</v>
      </c>
      <c r="Z16" s="15" t="s">
        <v>310</v>
      </c>
      <c r="AA16" s="15" t="s">
        <v>311</v>
      </c>
      <c r="AB16" s="72" t="s">
        <v>312</v>
      </c>
      <c r="AC16" s="72"/>
      <c r="AD16" s="72" t="s">
        <v>313</v>
      </c>
      <c r="AE16" s="72" t="s">
        <v>314</v>
      </c>
      <c r="AF16" s="72"/>
      <c r="AG16" s="72">
        <v>2018</v>
      </c>
    </row>
    <row r="17" spans="1:33" s="1" customFormat="1" x14ac:dyDescent="0.25">
      <c r="A17" s="12" t="s">
        <v>296</v>
      </c>
      <c r="B17" s="12">
        <v>1</v>
      </c>
      <c r="C17" s="12"/>
      <c r="D17" s="12"/>
      <c r="E17" s="12"/>
      <c r="F17" s="12"/>
      <c r="G17" s="12"/>
      <c r="H17" s="12"/>
      <c r="I17" s="12"/>
      <c r="J17" s="12">
        <f>SUM(J16:J16)</f>
        <v>1100</v>
      </c>
      <c r="K17" s="12">
        <f>SUM(K16:K16)</f>
        <v>120</v>
      </c>
      <c r="L17" s="12">
        <f>SUM(L16:L16)</f>
        <v>80</v>
      </c>
      <c r="M17" s="12">
        <f>SUM(M16:M16)</f>
        <v>900</v>
      </c>
      <c r="N17" s="12"/>
      <c r="O17" s="12"/>
      <c r="P17" s="12">
        <f>SUM(P16:P16)</f>
        <v>365</v>
      </c>
      <c r="Q17" s="12">
        <f>SUM(Q16:Q16)</f>
        <v>296</v>
      </c>
      <c r="R17" s="12">
        <f>SUM(R16:R16)</f>
        <v>69</v>
      </c>
      <c r="S17" s="12"/>
      <c r="T17" s="12"/>
      <c r="U17" s="12">
        <f>SUM(U16:U16)</f>
        <v>0.05</v>
      </c>
      <c r="V17" s="12"/>
      <c r="W17" s="12"/>
      <c r="X17" s="12"/>
      <c r="Y17" s="12"/>
      <c r="Z17" s="12"/>
      <c r="AA17" s="12"/>
      <c r="AB17" s="12"/>
      <c r="AC17" s="12"/>
      <c r="AD17" s="12"/>
      <c r="AE17" s="12"/>
      <c r="AF17" s="12"/>
      <c r="AG17" s="12"/>
    </row>
    <row r="18" spans="1:33" ht="48" x14ac:dyDescent="0.25">
      <c r="A18" s="17">
        <v>32</v>
      </c>
      <c r="B18" s="8" t="s">
        <v>315</v>
      </c>
      <c r="C18" s="8" t="s">
        <v>200</v>
      </c>
      <c r="D18" s="8" t="s">
        <v>83</v>
      </c>
      <c r="E18" s="8" t="s">
        <v>316</v>
      </c>
      <c r="F18" s="8" t="s">
        <v>317</v>
      </c>
      <c r="G18" s="8" t="s">
        <v>318</v>
      </c>
      <c r="H18" s="8" t="s">
        <v>319</v>
      </c>
      <c r="I18" s="8" t="s">
        <v>192</v>
      </c>
      <c r="J18" s="8">
        <v>50</v>
      </c>
      <c r="K18" s="8"/>
      <c r="L18" s="8">
        <v>50</v>
      </c>
      <c r="M18" s="8"/>
      <c r="N18" s="8"/>
      <c r="O18" s="60" t="s">
        <v>320</v>
      </c>
      <c r="P18" s="8">
        <f t="shared" ref="P18:P23" si="1">SUM(Q18:R18)</f>
        <v>793</v>
      </c>
      <c r="Q18" s="8">
        <v>273</v>
      </c>
      <c r="R18" s="8">
        <v>520</v>
      </c>
      <c r="S18" s="8"/>
      <c r="T18" s="8"/>
      <c r="U18" s="8"/>
      <c r="V18" s="8" t="s">
        <v>227</v>
      </c>
      <c r="W18" s="8" t="s">
        <v>228</v>
      </c>
      <c r="X18" s="8" t="s">
        <v>205</v>
      </c>
      <c r="Y18" s="8" t="s">
        <v>206</v>
      </c>
      <c r="Z18" s="8" t="s">
        <v>321</v>
      </c>
      <c r="AA18" s="8" t="s">
        <v>322</v>
      </c>
      <c r="AB18" s="8" t="s">
        <v>209</v>
      </c>
      <c r="AC18" s="8">
        <f t="shared" ref="AC18:AC23" si="2">L18*0.2</f>
        <v>10</v>
      </c>
      <c r="AD18" s="8" t="s">
        <v>172</v>
      </c>
      <c r="AE18" s="8" t="s">
        <v>187</v>
      </c>
      <c r="AF18" s="8"/>
      <c r="AG18" s="8"/>
    </row>
    <row r="19" spans="1:33" ht="48" x14ac:dyDescent="0.25">
      <c r="A19" s="17">
        <v>38</v>
      </c>
      <c r="B19" s="8" t="s">
        <v>323</v>
      </c>
      <c r="C19" s="8" t="s">
        <v>200</v>
      </c>
      <c r="D19" s="10" t="s">
        <v>157</v>
      </c>
      <c r="E19" s="8" t="s">
        <v>324</v>
      </c>
      <c r="F19" s="8" t="s">
        <v>325</v>
      </c>
      <c r="G19" s="8" t="s">
        <v>145</v>
      </c>
      <c r="H19" s="8">
        <v>1</v>
      </c>
      <c r="I19" s="8" t="s">
        <v>203</v>
      </c>
      <c r="J19" s="8">
        <v>30</v>
      </c>
      <c r="K19" s="8"/>
      <c r="L19" s="8">
        <v>30</v>
      </c>
      <c r="M19" s="8"/>
      <c r="N19" s="8"/>
      <c r="O19" s="8" t="s">
        <v>326</v>
      </c>
      <c r="P19" s="8">
        <f t="shared" si="1"/>
        <v>550</v>
      </c>
      <c r="Q19" s="13">
        <v>368</v>
      </c>
      <c r="R19" s="8">
        <v>182</v>
      </c>
      <c r="S19" s="8"/>
      <c r="T19" s="8"/>
      <c r="U19" s="8"/>
      <c r="V19" s="8" t="s">
        <v>227</v>
      </c>
      <c r="W19" s="8" t="s">
        <v>228</v>
      </c>
      <c r="X19" s="8" t="s">
        <v>205</v>
      </c>
      <c r="Y19" s="8" t="s">
        <v>206</v>
      </c>
      <c r="Z19" s="8" t="s">
        <v>327</v>
      </c>
      <c r="AA19" s="8" t="s">
        <v>328</v>
      </c>
      <c r="AB19" s="8" t="s">
        <v>209</v>
      </c>
      <c r="AC19" s="8">
        <f t="shared" si="2"/>
        <v>6</v>
      </c>
      <c r="AD19" s="8" t="s">
        <v>172</v>
      </c>
      <c r="AE19" s="8" t="s">
        <v>210</v>
      </c>
      <c r="AF19" s="8"/>
      <c r="AG19" s="61"/>
    </row>
    <row r="20" spans="1:33" ht="48" x14ac:dyDescent="0.25">
      <c r="A20" s="17">
        <v>42</v>
      </c>
      <c r="B20" s="8" t="s">
        <v>329</v>
      </c>
      <c r="C20" s="8" t="s">
        <v>41</v>
      </c>
      <c r="D20" s="8" t="s">
        <v>83</v>
      </c>
      <c r="E20" s="8" t="s">
        <v>330</v>
      </c>
      <c r="F20" s="8" t="s">
        <v>331</v>
      </c>
      <c r="G20" s="8" t="s">
        <v>97</v>
      </c>
      <c r="H20" s="8">
        <v>1</v>
      </c>
      <c r="I20" s="8" t="s">
        <v>46</v>
      </c>
      <c r="J20" s="8">
        <v>20</v>
      </c>
      <c r="K20" s="8"/>
      <c r="L20" s="8">
        <v>20</v>
      </c>
      <c r="M20" s="8"/>
      <c r="N20" s="8"/>
      <c r="O20" s="8" t="s">
        <v>332</v>
      </c>
      <c r="P20" s="8">
        <f t="shared" si="1"/>
        <v>765</v>
      </c>
      <c r="Q20" s="8">
        <v>303</v>
      </c>
      <c r="R20" s="8">
        <v>462</v>
      </c>
      <c r="S20" s="8"/>
      <c r="T20" s="8"/>
      <c r="U20" s="8"/>
      <c r="V20" s="8" t="s">
        <v>170</v>
      </c>
      <c r="W20" s="8" t="s">
        <v>204</v>
      </c>
      <c r="X20" s="8" t="s">
        <v>205</v>
      </c>
      <c r="Y20" s="8" t="s">
        <v>206</v>
      </c>
      <c r="Z20" s="8" t="s">
        <v>330</v>
      </c>
      <c r="AA20" s="8" t="s">
        <v>333</v>
      </c>
      <c r="AB20" s="8" t="s">
        <v>209</v>
      </c>
      <c r="AC20" s="8">
        <f t="shared" si="2"/>
        <v>4</v>
      </c>
      <c r="AD20" s="8" t="s">
        <v>172</v>
      </c>
      <c r="AE20" s="8" t="s">
        <v>92</v>
      </c>
      <c r="AF20" s="8"/>
      <c r="AG20" s="8"/>
    </row>
    <row r="21" spans="1:33" ht="38.4" x14ac:dyDescent="0.25">
      <c r="A21" s="17">
        <v>49</v>
      </c>
      <c r="B21" s="8" t="s">
        <v>334</v>
      </c>
      <c r="C21" s="8" t="s">
        <v>200</v>
      </c>
      <c r="D21" s="10" t="s">
        <v>157</v>
      </c>
      <c r="E21" s="8" t="s">
        <v>335</v>
      </c>
      <c r="F21" s="8" t="s">
        <v>336</v>
      </c>
      <c r="G21" s="8" t="s">
        <v>97</v>
      </c>
      <c r="H21" s="8">
        <v>1</v>
      </c>
      <c r="I21" s="8" t="s">
        <v>46</v>
      </c>
      <c r="J21" s="8">
        <v>20</v>
      </c>
      <c r="K21" s="8"/>
      <c r="L21" s="8">
        <v>20</v>
      </c>
      <c r="M21" s="8"/>
      <c r="N21" s="8"/>
      <c r="O21" s="8" t="s">
        <v>332</v>
      </c>
      <c r="P21" s="8">
        <f t="shared" si="1"/>
        <v>327</v>
      </c>
      <c r="Q21" s="8">
        <v>132</v>
      </c>
      <c r="R21" s="8">
        <v>195</v>
      </c>
      <c r="S21" s="8"/>
      <c r="T21" s="8"/>
      <c r="U21" s="8"/>
      <c r="V21" s="8" t="s">
        <v>227</v>
      </c>
      <c r="W21" s="8" t="s">
        <v>228</v>
      </c>
      <c r="X21" s="8" t="s">
        <v>205</v>
      </c>
      <c r="Y21" s="8" t="s">
        <v>206</v>
      </c>
      <c r="Z21" s="8" t="s">
        <v>337</v>
      </c>
      <c r="AA21" s="8" t="s">
        <v>338</v>
      </c>
      <c r="AB21" s="8" t="s">
        <v>209</v>
      </c>
      <c r="AC21" s="8">
        <f t="shared" si="2"/>
        <v>4</v>
      </c>
      <c r="AD21" s="8" t="s">
        <v>172</v>
      </c>
      <c r="AE21" s="8" t="s">
        <v>92</v>
      </c>
      <c r="AF21" s="8"/>
      <c r="AG21" s="8"/>
    </row>
    <row r="22" spans="1:33" ht="48" x14ac:dyDescent="0.25">
      <c r="A22" s="17">
        <v>50</v>
      </c>
      <c r="B22" s="8" t="s">
        <v>339</v>
      </c>
      <c r="C22" s="8" t="s">
        <v>200</v>
      </c>
      <c r="D22" s="8" t="s">
        <v>83</v>
      </c>
      <c r="E22" s="8" t="s">
        <v>340</v>
      </c>
      <c r="F22" s="8" t="s">
        <v>341</v>
      </c>
      <c r="G22" s="8" t="s">
        <v>145</v>
      </c>
      <c r="H22" s="8">
        <v>1</v>
      </c>
      <c r="I22" s="8" t="s">
        <v>192</v>
      </c>
      <c r="J22" s="8">
        <v>40</v>
      </c>
      <c r="K22" s="61"/>
      <c r="L22" s="8">
        <v>30</v>
      </c>
      <c r="M22" s="8">
        <v>10</v>
      </c>
      <c r="N22" s="8"/>
      <c r="O22" s="60" t="s">
        <v>342</v>
      </c>
      <c r="P22" s="8">
        <f t="shared" si="1"/>
        <v>1057</v>
      </c>
      <c r="Q22" s="8">
        <v>501</v>
      </c>
      <c r="R22" s="8">
        <v>556</v>
      </c>
      <c r="S22" s="8"/>
      <c r="T22" s="8"/>
      <c r="U22" s="8"/>
      <c r="V22" s="8" t="s">
        <v>170</v>
      </c>
      <c r="W22" s="8" t="s">
        <v>204</v>
      </c>
      <c r="X22" s="8" t="s">
        <v>205</v>
      </c>
      <c r="Y22" s="8" t="s">
        <v>206</v>
      </c>
      <c r="Z22" s="8" t="s">
        <v>343</v>
      </c>
      <c r="AA22" s="8" t="s">
        <v>344</v>
      </c>
      <c r="AB22" s="8" t="s">
        <v>209</v>
      </c>
      <c r="AC22" s="8">
        <f t="shared" si="2"/>
        <v>6</v>
      </c>
      <c r="AD22" s="8" t="s">
        <v>172</v>
      </c>
      <c r="AE22" s="8" t="s">
        <v>187</v>
      </c>
      <c r="AF22" s="8"/>
      <c r="AG22" s="8"/>
    </row>
    <row r="23" spans="1:33" ht="38.4" x14ac:dyDescent="0.25">
      <c r="A23" s="17">
        <v>53</v>
      </c>
      <c r="B23" s="18" t="s">
        <v>345</v>
      </c>
      <c r="C23" s="18" t="s">
        <v>41</v>
      </c>
      <c r="D23" s="18" t="s">
        <v>83</v>
      </c>
      <c r="E23" s="18" t="s">
        <v>346</v>
      </c>
      <c r="F23" s="18" t="s">
        <v>347</v>
      </c>
      <c r="G23" s="18" t="s">
        <v>145</v>
      </c>
      <c r="H23" s="18">
        <v>1</v>
      </c>
      <c r="I23" s="18" t="s">
        <v>46</v>
      </c>
      <c r="J23" s="18">
        <v>40</v>
      </c>
      <c r="K23" s="62"/>
      <c r="L23" s="18">
        <v>40</v>
      </c>
      <c r="M23" s="18"/>
      <c r="N23" s="18"/>
      <c r="O23" s="63" t="s">
        <v>348</v>
      </c>
      <c r="P23" s="8">
        <f t="shared" si="1"/>
        <v>108</v>
      </c>
      <c r="Q23" s="18">
        <v>33</v>
      </c>
      <c r="R23" s="18">
        <v>75</v>
      </c>
      <c r="S23" s="8"/>
      <c r="T23" s="8"/>
      <c r="U23" s="18"/>
      <c r="V23" s="18" t="s">
        <v>170</v>
      </c>
      <c r="W23" s="8" t="s">
        <v>204</v>
      </c>
      <c r="X23" s="18" t="s">
        <v>205</v>
      </c>
      <c r="Y23" s="18" t="s">
        <v>206</v>
      </c>
      <c r="Z23" s="18" t="s">
        <v>346</v>
      </c>
      <c r="AA23" s="18" t="s">
        <v>349</v>
      </c>
      <c r="AB23" s="8" t="s">
        <v>209</v>
      </c>
      <c r="AC23" s="8">
        <f t="shared" si="2"/>
        <v>8</v>
      </c>
      <c r="AD23" s="18" t="s">
        <v>172</v>
      </c>
      <c r="AE23" s="18" t="s">
        <v>92</v>
      </c>
      <c r="AF23" s="8"/>
      <c r="AG23" s="18"/>
    </row>
    <row r="24" spans="1:33" x14ac:dyDescent="0.25">
      <c r="A24" s="12" t="s">
        <v>296</v>
      </c>
      <c r="B24" s="19">
        <v>6</v>
      </c>
      <c r="C24" s="19"/>
      <c r="D24" s="19"/>
      <c r="E24" s="19"/>
      <c r="F24" s="19"/>
      <c r="G24" s="19"/>
      <c r="H24" s="19"/>
      <c r="I24" s="19"/>
      <c r="J24" s="19">
        <f>SUM(J18:J23)</f>
        <v>200</v>
      </c>
      <c r="K24" s="19">
        <f t="shared" ref="K24:M24" si="3">SUM(K18:K23)</f>
        <v>0</v>
      </c>
      <c r="L24" s="19">
        <f t="shared" si="3"/>
        <v>190</v>
      </c>
      <c r="M24" s="19">
        <f t="shared" si="3"/>
        <v>10</v>
      </c>
      <c r="N24" s="19"/>
      <c r="O24" s="19"/>
      <c r="P24" s="19">
        <f t="shared" ref="P24:R24" si="4">SUM(P18:P23)</f>
        <v>3600</v>
      </c>
      <c r="Q24" s="19">
        <f t="shared" si="4"/>
        <v>1610</v>
      </c>
      <c r="R24" s="19">
        <f t="shared" si="4"/>
        <v>1990</v>
      </c>
      <c r="S24" s="19"/>
      <c r="T24" s="19"/>
      <c r="U24" s="19"/>
      <c r="V24" s="19"/>
      <c r="W24" s="19"/>
      <c r="X24" s="19"/>
      <c r="Y24" s="19"/>
      <c r="Z24" s="19"/>
      <c r="AA24" s="19"/>
      <c r="AB24" s="19"/>
      <c r="AC24" s="19">
        <f>SUM(AC18:AC23)</f>
        <v>38</v>
      </c>
      <c r="AD24" s="19"/>
      <c r="AE24" s="19"/>
      <c r="AF24" s="19"/>
      <c r="AG24" s="19"/>
    </row>
    <row r="25" spans="1:33" ht="67.2" x14ac:dyDescent="0.25">
      <c r="A25" s="17">
        <v>20</v>
      </c>
      <c r="B25" s="20" t="s">
        <v>350</v>
      </c>
      <c r="C25" s="21" t="s">
        <v>41</v>
      </c>
      <c r="D25" s="21" t="s">
        <v>157</v>
      </c>
      <c r="E25" s="20" t="s">
        <v>351</v>
      </c>
      <c r="F25" s="20" t="s">
        <v>352</v>
      </c>
      <c r="G25" s="20" t="s">
        <v>191</v>
      </c>
      <c r="H25" s="20">
        <v>1020</v>
      </c>
      <c r="I25" s="64" t="s">
        <v>353</v>
      </c>
      <c r="J25" s="20">
        <v>51</v>
      </c>
      <c r="K25" s="20"/>
      <c r="L25" s="20">
        <v>51</v>
      </c>
      <c r="M25" s="21"/>
      <c r="N25" s="21"/>
      <c r="O25" s="21" t="s">
        <v>354</v>
      </c>
      <c r="P25" s="20">
        <v>2157</v>
      </c>
      <c r="Q25" s="21">
        <v>697</v>
      </c>
      <c r="R25" s="21">
        <v>1460</v>
      </c>
      <c r="S25" s="21">
        <v>654</v>
      </c>
      <c r="T25" s="73">
        <v>19.77</v>
      </c>
      <c r="U25" s="21">
        <v>0.1</v>
      </c>
      <c r="V25" s="21" t="s">
        <v>194</v>
      </c>
      <c r="W25" s="21" t="s">
        <v>355</v>
      </c>
      <c r="X25" s="21" t="s">
        <v>356</v>
      </c>
      <c r="Y25" s="8" t="s">
        <v>357</v>
      </c>
      <c r="Z25" s="20" t="s">
        <v>358</v>
      </c>
      <c r="AA25" s="91" t="s">
        <v>359</v>
      </c>
      <c r="AB25" s="91" t="s">
        <v>149</v>
      </c>
      <c r="AC25" s="91">
        <v>51</v>
      </c>
      <c r="AD25" s="64" t="s">
        <v>172</v>
      </c>
      <c r="AE25" s="64" t="s">
        <v>360</v>
      </c>
      <c r="AF25" s="92"/>
      <c r="AG25" s="91"/>
    </row>
    <row r="26" spans="1:33" ht="57.6" x14ac:dyDescent="0.25">
      <c r="A26" s="22">
        <v>29</v>
      </c>
      <c r="B26" s="23" t="s">
        <v>361</v>
      </c>
      <c r="C26" s="7" t="s">
        <v>41</v>
      </c>
      <c r="D26" s="7" t="s">
        <v>108</v>
      </c>
      <c r="E26" s="7" t="s">
        <v>362</v>
      </c>
      <c r="F26" s="24" t="s">
        <v>363</v>
      </c>
      <c r="G26" s="7" t="s">
        <v>122</v>
      </c>
      <c r="H26" s="7">
        <v>5</v>
      </c>
      <c r="I26" s="65" t="s">
        <v>46</v>
      </c>
      <c r="J26" s="7">
        <v>10</v>
      </c>
      <c r="K26" s="7"/>
      <c r="L26" s="24">
        <v>10</v>
      </c>
      <c r="M26" s="7"/>
      <c r="N26" s="7"/>
      <c r="O26" s="7" t="s">
        <v>364</v>
      </c>
      <c r="P26" s="7">
        <v>320</v>
      </c>
      <c r="Q26" s="7">
        <v>140</v>
      </c>
      <c r="R26" s="7">
        <v>180</v>
      </c>
      <c r="S26" s="24"/>
      <c r="T26" s="24"/>
      <c r="U26" s="7"/>
      <c r="V26" s="25" t="s">
        <v>124</v>
      </c>
      <c r="W26" s="7" t="s">
        <v>365</v>
      </c>
      <c r="X26" s="25" t="s">
        <v>356</v>
      </c>
      <c r="Y26" s="7" t="s">
        <v>357</v>
      </c>
      <c r="Z26" s="23" t="s">
        <v>366</v>
      </c>
      <c r="AA26" s="23" t="s">
        <v>367</v>
      </c>
      <c r="AB26" s="23" t="s">
        <v>149</v>
      </c>
      <c r="AC26" s="23">
        <f>L26*0.2</f>
        <v>2</v>
      </c>
      <c r="AD26" s="65" t="s">
        <v>368</v>
      </c>
      <c r="AE26" s="65" t="s">
        <v>369</v>
      </c>
      <c r="AF26" s="93"/>
      <c r="AG26" s="23"/>
    </row>
    <row r="27" spans="1:33" ht="57.6" x14ac:dyDescent="0.25">
      <c r="A27" s="22">
        <v>30</v>
      </c>
      <c r="B27" s="23" t="s">
        <v>370</v>
      </c>
      <c r="C27" s="25" t="s">
        <v>41</v>
      </c>
      <c r="D27" s="25" t="s">
        <v>108</v>
      </c>
      <c r="E27" s="23" t="s">
        <v>371</v>
      </c>
      <c r="F27" s="24" t="s">
        <v>372</v>
      </c>
      <c r="G27" s="23" t="s">
        <v>122</v>
      </c>
      <c r="H27" s="23">
        <v>5</v>
      </c>
      <c r="I27" s="65" t="s">
        <v>46</v>
      </c>
      <c r="J27" s="23">
        <v>10</v>
      </c>
      <c r="K27" s="25"/>
      <c r="L27" s="23">
        <v>10</v>
      </c>
      <c r="M27" s="25"/>
      <c r="N27" s="25"/>
      <c r="O27" s="7" t="s">
        <v>364</v>
      </c>
      <c r="P27" s="66">
        <v>410</v>
      </c>
      <c r="Q27" s="66">
        <v>180</v>
      </c>
      <c r="R27" s="66">
        <v>230</v>
      </c>
      <c r="S27" s="24"/>
      <c r="T27" s="24"/>
      <c r="U27" s="25"/>
      <c r="V27" s="25" t="s">
        <v>124</v>
      </c>
      <c r="W27" s="7" t="s">
        <v>365</v>
      </c>
      <c r="X27" s="25" t="s">
        <v>356</v>
      </c>
      <c r="Y27" s="7" t="s">
        <v>357</v>
      </c>
      <c r="Z27" s="23" t="s">
        <v>366</v>
      </c>
      <c r="AA27" s="23" t="s">
        <v>367</v>
      </c>
      <c r="AB27" s="23" t="s">
        <v>149</v>
      </c>
      <c r="AC27" s="23">
        <f>L27*0.2</f>
        <v>2</v>
      </c>
      <c r="AD27" s="65" t="s">
        <v>368</v>
      </c>
      <c r="AE27" s="65" t="s">
        <v>369</v>
      </c>
      <c r="AF27" s="93"/>
      <c r="AG27" s="23"/>
    </row>
    <row r="28" spans="1:33" x14ac:dyDescent="0.25">
      <c r="A28" s="12" t="s">
        <v>296</v>
      </c>
      <c r="B28" s="26">
        <v>3</v>
      </c>
      <c r="C28" s="27"/>
      <c r="D28" s="27"/>
      <c r="E28" s="27"/>
      <c r="F28" s="27"/>
      <c r="G28" s="27"/>
      <c r="H28" s="27"/>
      <c r="I28" s="67"/>
      <c r="J28" s="27">
        <f>SUM(J25:J27)</f>
        <v>71</v>
      </c>
      <c r="K28" s="27"/>
      <c r="L28" s="27">
        <f t="shared" ref="L28:S28" si="5">SUM(L25:L27)</f>
        <v>71</v>
      </c>
      <c r="M28" s="27"/>
      <c r="N28" s="27"/>
      <c r="O28" s="27"/>
      <c r="P28" s="27">
        <f t="shared" si="5"/>
        <v>2887</v>
      </c>
      <c r="Q28" s="27">
        <f t="shared" si="5"/>
        <v>1017</v>
      </c>
      <c r="R28" s="27">
        <f t="shared" si="5"/>
        <v>1870</v>
      </c>
      <c r="S28" s="27">
        <f t="shared" si="5"/>
        <v>654</v>
      </c>
      <c r="T28" s="27">
        <f>SUM(T25:T25)</f>
        <v>19.77</v>
      </c>
      <c r="U28" s="27"/>
      <c r="V28" s="27"/>
      <c r="W28" s="27"/>
      <c r="X28" s="27"/>
      <c r="Y28" s="27"/>
      <c r="Z28" s="27"/>
      <c r="AA28" s="27"/>
      <c r="AB28" s="27"/>
      <c r="AC28" s="27">
        <v>55</v>
      </c>
      <c r="AD28" s="67"/>
      <c r="AE28" s="67"/>
      <c r="AF28" s="26"/>
      <c r="AG28" s="111"/>
    </row>
    <row r="29" spans="1:33" ht="38.4" x14ac:dyDescent="0.25">
      <c r="A29" s="28">
        <v>30</v>
      </c>
      <c r="B29" s="29" t="s">
        <v>373</v>
      </c>
      <c r="C29" s="29" t="s">
        <v>41</v>
      </c>
      <c r="D29" s="29" t="s">
        <v>108</v>
      </c>
      <c r="E29" s="29" t="s">
        <v>374</v>
      </c>
      <c r="F29" s="29" t="s">
        <v>375</v>
      </c>
      <c r="G29" s="29" t="s">
        <v>376</v>
      </c>
      <c r="H29" s="29">
        <v>5000</v>
      </c>
      <c r="I29" s="29">
        <v>3</v>
      </c>
      <c r="J29" s="29">
        <v>30</v>
      </c>
      <c r="K29" s="29"/>
      <c r="L29" s="29">
        <v>30</v>
      </c>
      <c r="M29" s="29"/>
      <c r="N29" s="29"/>
      <c r="O29" s="29" t="s">
        <v>377</v>
      </c>
      <c r="P29" s="29">
        <v>652</v>
      </c>
      <c r="Q29" s="29">
        <v>285</v>
      </c>
      <c r="R29" s="29">
        <f t="shared" ref="R29:R32" si="6">P29-Q29</f>
        <v>367</v>
      </c>
      <c r="S29" s="29">
        <v>285</v>
      </c>
      <c r="T29" s="74">
        <f t="shared" ref="T29:T32" si="7">J29/Q29</f>
        <v>0.10526315789473684</v>
      </c>
      <c r="U29" s="29">
        <v>0.1</v>
      </c>
      <c r="V29" s="29" t="s">
        <v>227</v>
      </c>
      <c r="W29" s="29" t="s">
        <v>228</v>
      </c>
      <c r="X29" s="29" t="s">
        <v>215</v>
      </c>
      <c r="Y29" s="29" t="s">
        <v>216</v>
      </c>
      <c r="Z29" s="29" t="s">
        <v>374</v>
      </c>
      <c r="AA29" s="29" t="s">
        <v>378</v>
      </c>
      <c r="AB29" s="29" t="s">
        <v>76</v>
      </c>
      <c r="AC29" s="29">
        <v>6</v>
      </c>
      <c r="AD29" s="29" t="s">
        <v>172</v>
      </c>
      <c r="AE29" s="29" t="s">
        <v>92</v>
      </c>
      <c r="AF29" s="29"/>
      <c r="AG29" s="112"/>
    </row>
    <row r="30" spans="1:33" ht="48" x14ac:dyDescent="0.25">
      <c r="A30" s="28">
        <v>33</v>
      </c>
      <c r="B30" s="29" t="s">
        <v>379</v>
      </c>
      <c r="C30" s="29" t="s">
        <v>41</v>
      </c>
      <c r="D30" s="29" t="s">
        <v>83</v>
      </c>
      <c r="E30" s="29" t="s">
        <v>380</v>
      </c>
      <c r="F30" s="29" t="s">
        <v>381</v>
      </c>
      <c r="G30" s="29" t="s">
        <v>168</v>
      </c>
      <c r="H30" s="29">
        <v>3</v>
      </c>
      <c r="I30" s="29">
        <v>3</v>
      </c>
      <c r="J30" s="29">
        <v>40</v>
      </c>
      <c r="K30" s="29"/>
      <c r="L30" s="29">
        <v>40</v>
      </c>
      <c r="M30" s="29"/>
      <c r="N30" s="29"/>
      <c r="O30" s="29" t="s">
        <v>382</v>
      </c>
      <c r="P30" s="29">
        <v>745</v>
      </c>
      <c r="Q30" s="29">
        <v>340</v>
      </c>
      <c r="R30" s="29">
        <f t="shared" si="6"/>
        <v>405</v>
      </c>
      <c r="S30" s="29">
        <v>340</v>
      </c>
      <c r="T30" s="74">
        <f t="shared" si="7"/>
        <v>0.11764705882352941</v>
      </c>
      <c r="U30" s="29">
        <v>0.1</v>
      </c>
      <c r="V30" s="29" t="s">
        <v>194</v>
      </c>
      <c r="W30" s="29" t="s">
        <v>195</v>
      </c>
      <c r="X30" s="29" t="s">
        <v>215</v>
      </c>
      <c r="Y30" s="29" t="s">
        <v>216</v>
      </c>
      <c r="Z30" s="29" t="s">
        <v>383</v>
      </c>
      <c r="AA30" s="29" t="s">
        <v>384</v>
      </c>
      <c r="AB30" s="29" t="s">
        <v>76</v>
      </c>
      <c r="AC30" s="29">
        <v>8</v>
      </c>
      <c r="AD30" s="29" t="s">
        <v>385</v>
      </c>
      <c r="AE30" s="29" t="s">
        <v>386</v>
      </c>
      <c r="AF30" s="29"/>
      <c r="AG30" s="112"/>
    </row>
    <row r="31" spans="1:33" ht="48" x14ac:dyDescent="0.25">
      <c r="A31" s="28">
        <v>35</v>
      </c>
      <c r="B31" s="29" t="s">
        <v>387</v>
      </c>
      <c r="C31" s="29" t="s">
        <v>41</v>
      </c>
      <c r="D31" s="29" t="s">
        <v>83</v>
      </c>
      <c r="E31" s="29" t="s">
        <v>388</v>
      </c>
      <c r="F31" s="29" t="s">
        <v>389</v>
      </c>
      <c r="G31" s="29" t="s">
        <v>390</v>
      </c>
      <c r="H31" s="29">
        <v>200</v>
      </c>
      <c r="I31" s="29">
        <v>3</v>
      </c>
      <c r="J31" s="29">
        <v>30</v>
      </c>
      <c r="K31" s="29"/>
      <c r="L31" s="29">
        <v>30</v>
      </c>
      <c r="M31" s="29"/>
      <c r="N31" s="29"/>
      <c r="O31" s="29" t="s">
        <v>391</v>
      </c>
      <c r="P31" s="29">
        <v>450</v>
      </c>
      <c r="Q31" s="29">
        <v>250</v>
      </c>
      <c r="R31" s="29">
        <f t="shared" si="6"/>
        <v>200</v>
      </c>
      <c r="S31" s="29">
        <v>250</v>
      </c>
      <c r="T31" s="74">
        <f t="shared" si="7"/>
        <v>0.12</v>
      </c>
      <c r="U31" s="29">
        <v>0.1</v>
      </c>
      <c r="V31" s="29" t="s">
        <v>194</v>
      </c>
      <c r="W31" s="29" t="s">
        <v>195</v>
      </c>
      <c r="X31" s="29" t="s">
        <v>215</v>
      </c>
      <c r="Y31" s="29" t="s">
        <v>216</v>
      </c>
      <c r="Z31" s="29" t="s">
        <v>392</v>
      </c>
      <c r="AA31" s="29" t="s">
        <v>113</v>
      </c>
      <c r="AB31" s="29" t="s">
        <v>76</v>
      </c>
      <c r="AC31" s="29">
        <v>6</v>
      </c>
      <c r="AD31" s="29" t="s">
        <v>314</v>
      </c>
      <c r="AE31" s="29" t="s">
        <v>393</v>
      </c>
      <c r="AF31" s="29"/>
      <c r="AG31" s="112"/>
    </row>
    <row r="32" spans="1:33" ht="67.2" x14ac:dyDescent="0.25">
      <c r="A32" s="28">
        <v>47</v>
      </c>
      <c r="B32" s="29" t="s">
        <v>394</v>
      </c>
      <c r="C32" s="29" t="s">
        <v>41</v>
      </c>
      <c r="D32" s="29" t="s">
        <v>157</v>
      </c>
      <c r="E32" s="29" t="s">
        <v>395</v>
      </c>
      <c r="F32" s="29" t="s">
        <v>396</v>
      </c>
      <c r="G32" s="29" t="s">
        <v>145</v>
      </c>
      <c r="H32" s="29">
        <v>1</v>
      </c>
      <c r="I32" s="29">
        <v>1</v>
      </c>
      <c r="J32" s="29">
        <v>15</v>
      </c>
      <c r="K32" s="29"/>
      <c r="L32" s="29">
        <v>15</v>
      </c>
      <c r="M32" s="29"/>
      <c r="N32" s="29"/>
      <c r="O32" s="29" t="s">
        <v>397</v>
      </c>
      <c r="P32" s="29">
        <v>30</v>
      </c>
      <c r="Q32" s="29">
        <v>18</v>
      </c>
      <c r="R32" s="29">
        <f t="shared" si="6"/>
        <v>12</v>
      </c>
      <c r="S32" s="29">
        <v>18</v>
      </c>
      <c r="T32" s="74">
        <f t="shared" si="7"/>
        <v>0.83333333333333337</v>
      </c>
      <c r="U32" s="29">
        <v>0.2</v>
      </c>
      <c r="V32" s="29" t="s">
        <v>227</v>
      </c>
      <c r="W32" s="29" t="s">
        <v>228</v>
      </c>
      <c r="X32" s="29" t="s">
        <v>215</v>
      </c>
      <c r="Y32" s="29" t="s">
        <v>216</v>
      </c>
      <c r="Z32" s="29" t="s">
        <v>217</v>
      </c>
      <c r="AA32" s="29" t="s">
        <v>218</v>
      </c>
      <c r="AB32" s="29" t="s">
        <v>76</v>
      </c>
      <c r="AC32" s="29">
        <v>3</v>
      </c>
      <c r="AD32" s="29" t="s">
        <v>398</v>
      </c>
      <c r="AE32" s="29" t="s">
        <v>399</v>
      </c>
      <c r="AF32" s="29"/>
      <c r="AG32" s="112"/>
    </row>
    <row r="33" spans="1:33" x14ac:dyDescent="0.25">
      <c r="A33" s="30" t="s">
        <v>296</v>
      </c>
      <c r="B33" s="31">
        <v>4</v>
      </c>
      <c r="C33" s="31"/>
      <c r="D33" s="31"/>
      <c r="E33" s="31"/>
      <c r="F33" s="31"/>
      <c r="G33" s="31"/>
      <c r="H33" s="31"/>
      <c r="I33" s="31"/>
      <c r="J33" s="31">
        <f>SUM(J29:J32)</f>
        <v>115</v>
      </c>
      <c r="K33" s="31"/>
      <c r="L33" s="31">
        <f>SUM(L29:L32)</f>
        <v>115</v>
      </c>
      <c r="M33" s="31"/>
      <c r="N33" s="31"/>
      <c r="O33" s="31"/>
      <c r="P33" s="31">
        <f>SUM(P29:P32)</f>
        <v>1877</v>
      </c>
      <c r="Q33" s="31">
        <f>SUM(Q29:Q32)</f>
        <v>893</v>
      </c>
      <c r="R33" s="31">
        <f>SUM(R29:R32)</f>
        <v>984</v>
      </c>
      <c r="S33" s="31">
        <f>SUM(S29:S32)</f>
        <v>893</v>
      </c>
      <c r="T33" s="31">
        <f>SUM(T29:T32)</f>
        <v>1.1762435500515998</v>
      </c>
      <c r="U33" s="31"/>
      <c r="V33" s="31"/>
      <c r="W33" s="31"/>
      <c r="X33" s="31"/>
      <c r="Y33" s="31"/>
      <c r="Z33" s="31"/>
      <c r="AA33" s="31"/>
      <c r="AB33" s="31"/>
      <c r="AC33" s="31">
        <f>SUM(AC29:AC32)</f>
        <v>23</v>
      </c>
      <c r="AD33" s="31"/>
      <c r="AE33" s="31"/>
      <c r="AF33" s="31"/>
      <c r="AG33" s="31"/>
    </row>
    <row r="34" spans="1:33" ht="57.6" x14ac:dyDescent="0.25">
      <c r="A34" s="32">
        <v>18</v>
      </c>
      <c r="B34" s="33" t="s">
        <v>400</v>
      </c>
      <c r="C34" s="32" t="s">
        <v>66</v>
      </c>
      <c r="D34" s="33" t="s">
        <v>83</v>
      </c>
      <c r="E34" s="33" t="s">
        <v>401</v>
      </c>
      <c r="F34" s="33" t="s">
        <v>402</v>
      </c>
      <c r="G34" s="32" t="s">
        <v>145</v>
      </c>
      <c r="H34" s="33">
        <v>1</v>
      </c>
      <c r="I34" s="33" t="s">
        <v>60</v>
      </c>
      <c r="J34" s="33">
        <v>50</v>
      </c>
      <c r="K34" s="33">
        <v>30</v>
      </c>
      <c r="L34" s="32">
        <f>J34-K34-M34</f>
        <v>20</v>
      </c>
      <c r="M34" s="33">
        <v>0</v>
      </c>
      <c r="N34" s="32">
        <v>0</v>
      </c>
      <c r="O34" s="32" t="s">
        <v>403</v>
      </c>
      <c r="P34" s="33">
        <v>527</v>
      </c>
      <c r="Q34" s="33">
        <v>272</v>
      </c>
      <c r="R34" s="33">
        <v>255</v>
      </c>
      <c r="S34" s="33">
        <v>272</v>
      </c>
      <c r="T34" s="32">
        <v>7.0000000000000007E-2</v>
      </c>
      <c r="U34" s="33">
        <v>0.05</v>
      </c>
      <c r="V34" s="75" t="s">
        <v>170</v>
      </c>
      <c r="W34" s="75" t="s">
        <v>204</v>
      </c>
      <c r="X34" s="76" t="s">
        <v>404</v>
      </c>
      <c r="Y34" s="76" t="s">
        <v>230</v>
      </c>
      <c r="Z34" s="76" t="s">
        <v>405</v>
      </c>
      <c r="AA34" s="76" t="s">
        <v>406</v>
      </c>
      <c r="AB34" s="75" t="s">
        <v>130</v>
      </c>
      <c r="AC34" s="33"/>
      <c r="AD34" s="33" t="s">
        <v>407</v>
      </c>
      <c r="AE34" s="33" t="s">
        <v>408</v>
      </c>
      <c r="AF34" s="75"/>
      <c r="AG34" s="33">
        <v>2018</v>
      </c>
    </row>
    <row r="35" spans="1:33" ht="57.6" x14ac:dyDescent="0.25">
      <c r="A35" s="28">
        <v>27</v>
      </c>
      <c r="B35" s="34" t="s">
        <v>528</v>
      </c>
      <c r="C35" s="35" t="s">
        <v>41</v>
      </c>
      <c r="D35" s="35" t="s">
        <v>157</v>
      </c>
      <c r="E35" s="34" t="s">
        <v>409</v>
      </c>
      <c r="F35" s="34" t="s">
        <v>529</v>
      </c>
      <c r="G35" s="34" t="s">
        <v>145</v>
      </c>
      <c r="H35" s="34">
        <v>1</v>
      </c>
      <c r="I35" s="68" t="s">
        <v>192</v>
      </c>
      <c r="J35" s="34">
        <v>20</v>
      </c>
      <c r="K35" s="34">
        <v>0</v>
      </c>
      <c r="L35" s="34">
        <v>20</v>
      </c>
      <c r="M35" s="35">
        <v>0</v>
      </c>
      <c r="N35" s="35">
        <v>0</v>
      </c>
      <c r="O35" s="35" t="s">
        <v>403</v>
      </c>
      <c r="P35" s="34">
        <v>200</v>
      </c>
      <c r="Q35" s="35">
        <v>118</v>
      </c>
      <c r="R35" s="35">
        <v>82</v>
      </c>
      <c r="S35" s="35">
        <v>0</v>
      </c>
      <c r="T35" s="35">
        <v>0</v>
      </c>
      <c r="U35" s="35">
        <v>0</v>
      </c>
      <c r="V35" s="77" t="s">
        <v>100</v>
      </c>
      <c r="W35" s="77" t="s">
        <v>101</v>
      </c>
      <c r="X35" s="78" t="s">
        <v>404</v>
      </c>
      <c r="Y35" s="94" t="s">
        <v>230</v>
      </c>
      <c r="Z35" s="94" t="s">
        <v>410</v>
      </c>
      <c r="AA35" s="94" t="s">
        <v>411</v>
      </c>
      <c r="AB35" s="34">
        <v>0</v>
      </c>
      <c r="AC35" s="34">
        <v>4</v>
      </c>
      <c r="AD35" s="68" t="s">
        <v>412</v>
      </c>
      <c r="AE35" s="68" t="s">
        <v>413</v>
      </c>
      <c r="AF35" s="94"/>
      <c r="AG35" s="112"/>
    </row>
    <row r="36" spans="1:33" ht="67.2" x14ac:dyDescent="0.25">
      <c r="A36" s="28">
        <v>38</v>
      </c>
      <c r="B36" s="36" t="s">
        <v>414</v>
      </c>
      <c r="C36" s="37" t="s">
        <v>41</v>
      </c>
      <c r="D36" s="37" t="s">
        <v>157</v>
      </c>
      <c r="E36" s="37" t="s">
        <v>415</v>
      </c>
      <c r="F36" s="36" t="s">
        <v>416</v>
      </c>
      <c r="G36" s="37" t="s">
        <v>145</v>
      </c>
      <c r="H36" s="37">
        <v>1</v>
      </c>
      <c r="I36" s="37" t="s">
        <v>46</v>
      </c>
      <c r="J36" s="37">
        <v>50</v>
      </c>
      <c r="K36" s="36">
        <v>0</v>
      </c>
      <c r="L36" s="37">
        <v>50</v>
      </c>
      <c r="M36" s="37">
        <v>0</v>
      </c>
      <c r="N36" s="36">
        <v>0</v>
      </c>
      <c r="O36" s="37" t="s">
        <v>417</v>
      </c>
      <c r="P36" s="37">
        <v>1212</v>
      </c>
      <c r="Q36" s="36">
        <v>732</v>
      </c>
      <c r="R36" s="37">
        <v>480</v>
      </c>
      <c r="S36" s="37">
        <v>732</v>
      </c>
      <c r="T36" s="37">
        <v>0.2</v>
      </c>
      <c r="U36" s="37">
        <v>0.06</v>
      </c>
      <c r="V36" s="79" t="s">
        <v>194</v>
      </c>
      <c r="W36" s="79" t="s">
        <v>195</v>
      </c>
      <c r="X36" s="80" t="s">
        <v>404</v>
      </c>
      <c r="Y36" s="80" t="s">
        <v>230</v>
      </c>
      <c r="Z36" s="80" t="s">
        <v>415</v>
      </c>
      <c r="AA36" s="80" t="s">
        <v>418</v>
      </c>
      <c r="AB36" s="34">
        <v>0</v>
      </c>
      <c r="AC36" s="34">
        <v>10</v>
      </c>
      <c r="AD36" s="36" t="s">
        <v>419</v>
      </c>
      <c r="AE36" s="36" t="s">
        <v>420</v>
      </c>
      <c r="AF36" s="94"/>
      <c r="AG36" s="36"/>
    </row>
    <row r="37" spans="1:33" ht="49.8" x14ac:dyDescent="0.25">
      <c r="A37" s="38">
        <v>25</v>
      </c>
      <c r="B37" s="39" t="s">
        <v>421</v>
      </c>
      <c r="C37" s="39" t="s">
        <v>41</v>
      </c>
      <c r="D37" s="39" t="s">
        <v>108</v>
      </c>
      <c r="E37" s="39" t="s">
        <v>422</v>
      </c>
      <c r="F37" s="40" t="s">
        <v>423</v>
      </c>
      <c r="G37" s="39" t="s">
        <v>424</v>
      </c>
      <c r="H37" s="40">
        <v>7</v>
      </c>
      <c r="I37" s="69" t="s">
        <v>274</v>
      </c>
      <c r="J37" s="39">
        <v>200</v>
      </c>
      <c r="K37" s="39">
        <v>0</v>
      </c>
      <c r="L37" s="39">
        <v>200</v>
      </c>
      <c r="M37" s="39"/>
      <c r="N37" s="39"/>
      <c r="O37" s="39" t="s">
        <v>425</v>
      </c>
      <c r="P37" s="39">
        <v>190</v>
      </c>
      <c r="Q37" s="39">
        <v>75</v>
      </c>
      <c r="R37" s="39">
        <v>115</v>
      </c>
      <c r="S37" s="39"/>
      <c r="T37" s="39"/>
      <c r="U37" s="39">
        <v>0.05</v>
      </c>
      <c r="V37" s="81" t="s">
        <v>124</v>
      </c>
      <c r="W37" s="81" t="s">
        <v>365</v>
      </c>
      <c r="X37" s="82" t="s">
        <v>404</v>
      </c>
      <c r="Y37" s="95" t="s">
        <v>230</v>
      </c>
      <c r="Z37" s="95" t="s">
        <v>410</v>
      </c>
      <c r="AA37" s="95" t="s">
        <v>411</v>
      </c>
      <c r="AB37" s="95"/>
      <c r="AC37" s="96">
        <v>40</v>
      </c>
      <c r="AD37" s="69" t="s">
        <v>398</v>
      </c>
      <c r="AE37" s="69" t="s">
        <v>426</v>
      </c>
      <c r="AF37" s="95"/>
      <c r="AG37" s="60"/>
    </row>
    <row r="38" spans="1:33" ht="57.6" x14ac:dyDescent="0.25">
      <c r="A38" s="38">
        <v>26</v>
      </c>
      <c r="B38" s="39" t="s">
        <v>427</v>
      </c>
      <c r="C38" s="39" t="s">
        <v>41</v>
      </c>
      <c r="D38" s="39" t="s">
        <v>108</v>
      </c>
      <c r="E38" s="39" t="s">
        <v>428</v>
      </c>
      <c r="F38" s="40" t="s">
        <v>429</v>
      </c>
      <c r="G38" s="39" t="s">
        <v>168</v>
      </c>
      <c r="H38" s="40">
        <v>3</v>
      </c>
      <c r="I38" s="69" t="s">
        <v>98</v>
      </c>
      <c r="J38" s="39">
        <v>15</v>
      </c>
      <c r="K38" s="39">
        <v>0</v>
      </c>
      <c r="L38" s="39">
        <v>15</v>
      </c>
      <c r="M38" s="39"/>
      <c r="N38" s="39"/>
      <c r="O38" s="39" t="s">
        <v>430</v>
      </c>
      <c r="P38" s="39">
        <v>385</v>
      </c>
      <c r="Q38" s="39">
        <v>208</v>
      </c>
      <c r="R38" s="39">
        <v>177</v>
      </c>
      <c r="S38" s="39"/>
      <c r="T38" s="39"/>
      <c r="U38" s="39">
        <v>0.05</v>
      </c>
      <c r="V38" s="81" t="s">
        <v>124</v>
      </c>
      <c r="W38" s="81" t="s">
        <v>365</v>
      </c>
      <c r="X38" s="82" t="s">
        <v>404</v>
      </c>
      <c r="Y38" s="95" t="s">
        <v>230</v>
      </c>
      <c r="Z38" s="95" t="s">
        <v>410</v>
      </c>
      <c r="AA38" s="95" t="s">
        <v>411</v>
      </c>
      <c r="AB38" s="95"/>
      <c r="AC38" s="96">
        <v>3</v>
      </c>
      <c r="AD38" s="69" t="s">
        <v>431</v>
      </c>
      <c r="AE38" s="69" t="s">
        <v>118</v>
      </c>
      <c r="AF38" s="95"/>
      <c r="AG38" s="60"/>
    </row>
    <row r="39" spans="1:33" ht="49.8" x14ac:dyDescent="0.25">
      <c r="A39" s="38">
        <v>42</v>
      </c>
      <c r="B39" s="41" t="s">
        <v>432</v>
      </c>
      <c r="C39" s="42" t="s">
        <v>41</v>
      </c>
      <c r="D39" s="42" t="s">
        <v>157</v>
      </c>
      <c r="E39" s="42" t="s">
        <v>433</v>
      </c>
      <c r="F39" s="41" t="s">
        <v>434</v>
      </c>
      <c r="G39" s="42" t="s">
        <v>122</v>
      </c>
      <c r="H39" s="43">
        <v>2.6</v>
      </c>
      <c r="I39" s="42" t="s">
        <v>98</v>
      </c>
      <c r="J39" s="42">
        <v>100</v>
      </c>
      <c r="K39" s="42">
        <v>0</v>
      </c>
      <c r="L39" s="42">
        <v>100</v>
      </c>
      <c r="M39" s="42"/>
      <c r="N39" s="42"/>
      <c r="O39" s="42" t="s">
        <v>435</v>
      </c>
      <c r="P39" s="42">
        <v>183</v>
      </c>
      <c r="Q39" s="42">
        <v>54</v>
      </c>
      <c r="R39" s="42">
        <v>129</v>
      </c>
      <c r="S39" s="42">
        <v>54</v>
      </c>
      <c r="T39" s="42">
        <v>1.85</v>
      </c>
      <c r="U39" s="42">
        <v>0.09</v>
      </c>
      <c r="V39" s="83" t="s">
        <v>124</v>
      </c>
      <c r="W39" s="83" t="s">
        <v>365</v>
      </c>
      <c r="X39" s="84" t="s">
        <v>404</v>
      </c>
      <c r="Y39" s="84" t="s">
        <v>230</v>
      </c>
      <c r="Z39" s="84" t="s">
        <v>436</v>
      </c>
      <c r="AA39" s="84" t="s">
        <v>437</v>
      </c>
      <c r="AB39" s="97"/>
      <c r="AC39" s="97">
        <v>20</v>
      </c>
      <c r="AD39" s="98" t="s">
        <v>438</v>
      </c>
      <c r="AE39" s="98" t="s">
        <v>439</v>
      </c>
      <c r="AF39" s="99"/>
      <c r="AG39" s="60"/>
    </row>
    <row r="40" spans="1:33" ht="67.2" x14ac:dyDescent="0.25">
      <c r="A40" s="38">
        <v>37</v>
      </c>
      <c r="B40" s="44" t="s">
        <v>440</v>
      </c>
      <c r="C40" s="45" t="s">
        <v>41</v>
      </c>
      <c r="D40" s="45" t="s">
        <v>108</v>
      </c>
      <c r="E40" s="45" t="s">
        <v>441</v>
      </c>
      <c r="F40" s="46" t="s">
        <v>442</v>
      </c>
      <c r="G40" s="45" t="s">
        <v>122</v>
      </c>
      <c r="H40" s="47">
        <v>5</v>
      </c>
      <c r="I40" s="45" t="s">
        <v>87</v>
      </c>
      <c r="J40" s="45">
        <v>120</v>
      </c>
      <c r="K40" s="44">
        <v>0</v>
      </c>
      <c r="L40" s="45">
        <v>120</v>
      </c>
      <c r="M40" s="45"/>
      <c r="N40" s="44"/>
      <c r="O40" s="45" t="s">
        <v>443</v>
      </c>
      <c r="P40" s="45">
        <v>360</v>
      </c>
      <c r="Q40" s="44">
        <v>163</v>
      </c>
      <c r="R40" s="45">
        <v>197</v>
      </c>
      <c r="S40" s="44"/>
      <c r="T40" s="44"/>
      <c r="U40" s="45">
        <v>0.25</v>
      </c>
      <c r="V40" s="83" t="s">
        <v>124</v>
      </c>
      <c r="W40" s="83" t="s">
        <v>365</v>
      </c>
      <c r="X40" s="84" t="s">
        <v>404</v>
      </c>
      <c r="Y40" s="84" t="s">
        <v>230</v>
      </c>
      <c r="Z40" s="84" t="s">
        <v>436</v>
      </c>
      <c r="AA40" s="84" t="s">
        <v>437</v>
      </c>
      <c r="AB40" s="20"/>
      <c r="AC40" s="20">
        <v>24</v>
      </c>
      <c r="AD40" s="44" t="s">
        <v>240</v>
      </c>
      <c r="AE40" s="44" t="s">
        <v>444</v>
      </c>
      <c r="AF40" s="100"/>
      <c r="AG40" s="60"/>
    </row>
    <row r="41" spans="1:33" x14ac:dyDescent="0.25">
      <c r="A41" s="12" t="s">
        <v>296</v>
      </c>
      <c r="B41" s="12">
        <v>7</v>
      </c>
      <c r="C41" s="12"/>
      <c r="D41" s="12"/>
      <c r="E41" s="12"/>
      <c r="F41" s="12"/>
      <c r="G41" s="12"/>
      <c r="H41" s="12"/>
      <c r="I41" s="12"/>
      <c r="J41" s="12">
        <f>SUM(J34:J40)</f>
        <v>555</v>
      </c>
      <c r="K41" s="12">
        <f>SUM(K34:K40)</f>
        <v>30</v>
      </c>
      <c r="L41" s="12">
        <f>SUM(L34:L40)</f>
        <v>525</v>
      </c>
      <c r="M41" s="12"/>
      <c r="N41" s="12"/>
      <c r="O41" s="12"/>
      <c r="P41" s="12">
        <f>SUM(P34:P40)</f>
        <v>3057</v>
      </c>
      <c r="Q41" s="12">
        <f>SUM(Q34:Q40)</f>
        <v>1622</v>
      </c>
      <c r="R41" s="12">
        <f>SUM(R34:R40)</f>
        <v>1435</v>
      </c>
      <c r="S41" s="12">
        <f>SUM(S34:S40)</f>
        <v>1058</v>
      </c>
      <c r="T41" s="12">
        <f>SUM(T34:T40)</f>
        <v>2.12</v>
      </c>
      <c r="U41" s="12"/>
      <c r="V41" s="12"/>
      <c r="W41" s="12"/>
      <c r="X41" s="12"/>
      <c r="Y41" s="12"/>
      <c r="Z41" s="12"/>
      <c r="AA41" s="12"/>
      <c r="AB41" s="12"/>
      <c r="AC41" s="12">
        <f>SUM(AC34:AC40)</f>
        <v>101</v>
      </c>
      <c r="AD41" s="12"/>
      <c r="AE41" s="12"/>
      <c r="AF41" s="12"/>
      <c r="AG41" s="12"/>
    </row>
    <row r="42" spans="1:33" ht="49.8" x14ac:dyDescent="0.25">
      <c r="A42" s="17">
        <v>22</v>
      </c>
      <c r="B42" s="48" t="s">
        <v>445</v>
      </c>
      <c r="C42" s="48" t="s">
        <v>41</v>
      </c>
      <c r="D42" s="8" t="s">
        <v>157</v>
      </c>
      <c r="E42" s="48" t="s">
        <v>446</v>
      </c>
      <c r="F42" s="48" t="s">
        <v>447</v>
      </c>
      <c r="G42" s="48" t="s">
        <v>191</v>
      </c>
      <c r="H42" s="48">
        <v>20</v>
      </c>
      <c r="I42" s="48" t="s">
        <v>274</v>
      </c>
      <c r="J42" s="48">
        <v>100</v>
      </c>
      <c r="K42" s="48">
        <v>0</v>
      </c>
      <c r="L42" s="48">
        <v>100</v>
      </c>
      <c r="M42" s="48"/>
      <c r="N42" s="48"/>
      <c r="O42" s="48" t="s">
        <v>448</v>
      </c>
      <c r="P42" s="48">
        <v>830</v>
      </c>
      <c r="Q42" s="48">
        <v>384</v>
      </c>
      <c r="R42" s="8">
        <f t="shared" ref="R42:R45" si="8">P42-Q42</f>
        <v>446</v>
      </c>
      <c r="S42" s="48">
        <v>73</v>
      </c>
      <c r="T42" s="48">
        <v>5</v>
      </c>
      <c r="U42" s="48">
        <v>0.05</v>
      </c>
      <c r="V42" s="48" t="s">
        <v>194</v>
      </c>
      <c r="W42" s="85" t="s">
        <v>195</v>
      </c>
      <c r="X42" s="10" t="s">
        <v>126</v>
      </c>
      <c r="Y42" s="101" t="s">
        <v>127</v>
      </c>
      <c r="Z42" s="101" t="s">
        <v>449</v>
      </c>
      <c r="AA42" s="101" t="s">
        <v>450</v>
      </c>
      <c r="AB42" s="85" t="s">
        <v>149</v>
      </c>
      <c r="AC42" s="13">
        <v>20</v>
      </c>
      <c r="AD42" s="13" t="s">
        <v>172</v>
      </c>
      <c r="AE42" s="13" t="s">
        <v>106</v>
      </c>
      <c r="AF42" s="102"/>
      <c r="AG42" s="8"/>
    </row>
    <row r="43" spans="1:33" ht="57.6" x14ac:dyDescent="0.25">
      <c r="A43" s="17">
        <v>25</v>
      </c>
      <c r="B43" s="48" t="s">
        <v>451</v>
      </c>
      <c r="C43" s="48" t="s">
        <v>41</v>
      </c>
      <c r="D43" s="8" t="s">
        <v>108</v>
      </c>
      <c r="E43" s="48" t="s">
        <v>452</v>
      </c>
      <c r="F43" s="48" t="s">
        <v>453</v>
      </c>
      <c r="G43" s="48" t="s">
        <v>191</v>
      </c>
      <c r="H43" s="48">
        <v>50</v>
      </c>
      <c r="I43" s="48" t="s">
        <v>203</v>
      </c>
      <c r="J43" s="48">
        <v>50</v>
      </c>
      <c r="K43" s="61">
        <v>0</v>
      </c>
      <c r="L43" s="48">
        <v>50</v>
      </c>
      <c r="M43" s="48"/>
      <c r="N43" s="48"/>
      <c r="O43" s="48" t="s">
        <v>454</v>
      </c>
      <c r="P43" s="48">
        <v>1013</v>
      </c>
      <c r="Q43" s="48">
        <v>474</v>
      </c>
      <c r="R43" s="8">
        <f t="shared" si="8"/>
        <v>539</v>
      </c>
      <c r="S43" s="48">
        <v>0</v>
      </c>
      <c r="T43" s="48"/>
      <c r="U43" s="48">
        <v>0.1</v>
      </c>
      <c r="V43" s="48" t="s">
        <v>100</v>
      </c>
      <c r="W43" s="86" t="s">
        <v>101</v>
      </c>
      <c r="X43" s="10" t="s">
        <v>126</v>
      </c>
      <c r="Y43" s="101" t="s">
        <v>127</v>
      </c>
      <c r="Z43" s="101" t="s">
        <v>452</v>
      </c>
      <c r="AA43" s="101" t="s">
        <v>455</v>
      </c>
      <c r="AB43" s="85" t="s">
        <v>149</v>
      </c>
      <c r="AC43" s="13">
        <v>10</v>
      </c>
      <c r="AD43" s="13" t="s">
        <v>240</v>
      </c>
      <c r="AE43" s="13" t="s">
        <v>187</v>
      </c>
      <c r="AF43" s="102"/>
      <c r="AG43" s="61"/>
    </row>
    <row r="44" spans="1:33" ht="67.2" x14ac:dyDescent="0.25">
      <c r="A44" s="17">
        <v>33</v>
      </c>
      <c r="B44" s="48" t="s">
        <v>456</v>
      </c>
      <c r="C44" s="48" t="s">
        <v>41</v>
      </c>
      <c r="D44" s="8" t="s">
        <v>157</v>
      </c>
      <c r="E44" s="48" t="s">
        <v>457</v>
      </c>
      <c r="F44" s="48" t="s">
        <v>458</v>
      </c>
      <c r="G44" s="48" t="s">
        <v>191</v>
      </c>
      <c r="H44" s="48">
        <v>100</v>
      </c>
      <c r="I44" s="48" t="s">
        <v>192</v>
      </c>
      <c r="J44" s="48">
        <v>40</v>
      </c>
      <c r="K44" s="48">
        <v>0</v>
      </c>
      <c r="L44" s="48">
        <v>40</v>
      </c>
      <c r="M44" s="48"/>
      <c r="N44" s="48"/>
      <c r="O44" s="48" t="s">
        <v>459</v>
      </c>
      <c r="P44" s="48">
        <v>114</v>
      </c>
      <c r="Q44" s="48">
        <v>48</v>
      </c>
      <c r="R44" s="8">
        <f t="shared" si="8"/>
        <v>66</v>
      </c>
      <c r="S44" s="48">
        <v>0</v>
      </c>
      <c r="T44" s="48"/>
      <c r="U44" s="48"/>
      <c r="V44" s="48" t="s">
        <v>100</v>
      </c>
      <c r="W44" s="85" t="s">
        <v>101</v>
      </c>
      <c r="X44" s="10" t="s">
        <v>126</v>
      </c>
      <c r="Y44" s="101" t="s">
        <v>127</v>
      </c>
      <c r="Z44" s="101" t="s">
        <v>460</v>
      </c>
      <c r="AA44" s="101" t="s">
        <v>461</v>
      </c>
      <c r="AB44" s="85" t="s">
        <v>149</v>
      </c>
      <c r="AC44" s="13">
        <v>8</v>
      </c>
      <c r="AD44" s="13" t="s">
        <v>264</v>
      </c>
      <c r="AE44" s="13" t="s">
        <v>462</v>
      </c>
      <c r="AF44" s="102"/>
      <c r="AG44" s="8"/>
    </row>
    <row r="45" spans="1:33" ht="49.8" x14ac:dyDescent="0.25">
      <c r="A45" s="17">
        <v>26</v>
      </c>
      <c r="B45" s="48" t="s">
        <v>463</v>
      </c>
      <c r="C45" s="48" t="s">
        <v>41</v>
      </c>
      <c r="D45" s="8" t="s">
        <v>108</v>
      </c>
      <c r="E45" s="48" t="s">
        <v>464</v>
      </c>
      <c r="F45" s="48" t="s">
        <v>465</v>
      </c>
      <c r="G45" s="48" t="s">
        <v>145</v>
      </c>
      <c r="H45" s="48">
        <v>1</v>
      </c>
      <c r="I45" s="48" t="s">
        <v>203</v>
      </c>
      <c r="J45" s="48">
        <v>30</v>
      </c>
      <c r="K45" s="8">
        <v>0</v>
      </c>
      <c r="L45" s="48">
        <v>30</v>
      </c>
      <c r="M45" s="48"/>
      <c r="N45" s="48"/>
      <c r="O45" s="48" t="s">
        <v>138</v>
      </c>
      <c r="P45" s="48">
        <v>32</v>
      </c>
      <c r="Q45" s="48">
        <v>32</v>
      </c>
      <c r="R45" s="8">
        <f t="shared" si="8"/>
        <v>0</v>
      </c>
      <c r="S45" s="48">
        <v>0</v>
      </c>
      <c r="T45" s="48"/>
      <c r="U45" s="48"/>
      <c r="V45" s="48" t="s">
        <v>170</v>
      </c>
      <c r="W45" s="85" t="s">
        <v>204</v>
      </c>
      <c r="X45" s="10" t="s">
        <v>126</v>
      </c>
      <c r="Y45" s="101" t="s">
        <v>127</v>
      </c>
      <c r="Z45" s="101" t="s">
        <v>466</v>
      </c>
      <c r="AA45" s="101" t="s">
        <v>467</v>
      </c>
      <c r="AB45" s="103" t="s">
        <v>149</v>
      </c>
      <c r="AC45" s="13">
        <v>6</v>
      </c>
      <c r="AD45" s="104" t="s">
        <v>264</v>
      </c>
      <c r="AE45" s="104" t="s">
        <v>106</v>
      </c>
      <c r="AF45" s="60"/>
      <c r="AG45" s="8"/>
    </row>
    <row r="46" spans="1:33" ht="49.8" x14ac:dyDescent="0.25">
      <c r="A46" s="17">
        <v>18</v>
      </c>
      <c r="B46" s="48" t="s">
        <v>468</v>
      </c>
      <c r="C46" s="48" t="s">
        <v>41</v>
      </c>
      <c r="D46" s="8" t="s">
        <v>157</v>
      </c>
      <c r="E46" s="48" t="s">
        <v>358</v>
      </c>
      <c r="F46" s="48" t="s">
        <v>469</v>
      </c>
      <c r="G46" s="48" t="s">
        <v>191</v>
      </c>
      <c r="H46" s="48">
        <v>1000</v>
      </c>
      <c r="I46" s="48" t="s">
        <v>46</v>
      </c>
      <c r="J46" s="48">
        <v>50</v>
      </c>
      <c r="K46" s="61">
        <v>0</v>
      </c>
      <c r="L46" s="48">
        <v>50</v>
      </c>
      <c r="M46" s="48"/>
      <c r="N46" s="48"/>
      <c r="O46" s="48" t="s">
        <v>470</v>
      </c>
      <c r="P46" s="48">
        <v>2000</v>
      </c>
      <c r="Q46" s="48">
        <v>1400</v>
      </c>
      <c r="R46" s="8">
        <v>600</v>
      </c>
      <c r="S46" s="48">
        <v>1000</v>
      </c>
      <c r="T46" s="48">
        <v>0.05</v>
      </c>
      <c r="U46" s="48">
        <v>0.05</v>
      </c>
      <c r="V46" s="13" t="s">
        <v>194</v>
      </c>
      <c r="W46" s="85" t="s">
        <v>195</v>
      </c>
      <c r="X46" s="10" t="s">
        <v>126</v>
      </c>
      <c r="Y46" s="101" t="s">
        <v>127</v>
      </c>
      <c r="Z46" s="101" t="s">
        <v>452</v>
      </c>
      <c r="AA46" s="101" t="s">
        <v>455</v>
      </c>
      <c r="AB46" s="85" t="s">
        <v>149</v>
      </c>
      <c r="AC46" s="13">
        <v>50</v>
      </c>
      <c r="AD46" s="13" t="s">
        <v>264</v>
      </c>
      <c r="AE46" s="13" t="s">
        <v>210</v>
      </c>
      <c r="AF46" s="102"/>
      <c r="AG46" s="8"/>
    </row>
    <row r="47" spans="1:33" ht="38.4" x14ac:dyDescent="0.25">
      <c r="A47" s="49">
        <v>17</v>
      </c>
      <c r="B47" s="14" t="s">
        <v>471</v>
      </c>
      <c r="C47" s="14" t="s">
        <v>41</v>
      </c>
      <c r="D47" s="14" t="s">
        <v>157</v>
      </c>
      <c r="E47" s="14" t="s">
        <v>472</v>
      </c>
      <c r="F47" s="14" t="s">
        <v>473</v>
      </c>
      <c r="G47" s="48" t="s">
        <v>191</v>
      </c>
      <c r="H47" s="48">
        <v>6770</v>
      </c>
      <c r="I47" s="48" t="s">
        <v>192</v>
      </c>
      <c r="J47" s="48">
        <v>135.4</v>
      </c>
      <c r="K47" s="8">
        <v>0</v>
      </c>
      <c r="L47" s="48">
        <v>135.4</v>
      </c>
      <c r="M47" s="48"/>
      <c r="N47" s="48"/>
      <c r="O47" s="48" t="s">
        <v>193</v>
      </c>
      <c r="P47" s="48">
        <v>6280</v>
      </c>
      <c r="Q47" s="48">
        <v>3188</v>
      </c>
      <c r="R47" s="14">
        <f>P47-Q47</f>
        <v>3092</v>
      </c>
      <c r="S47" s="48">
        <v>352</v>
      </c>
      <c r="T47" s="48">
        <v>8</v>
      </c>
      <c r="U47" s="48">
        <v>0.05</v>
      </c>
      <c r="V47" s="13" t="s">
        <v>194</v>
      </c>
      <c r="W47" s="85" t="s">
        <v>195</v>
      </c>
      <c r="X47" s="32" t="s">
        <v>126</v>
      </c>
      <c r="Y47" s="14" t="s">
        <v>127</v>
      </c>
      <c r="Z47" s="14" t="s">
        <v>358</v>
      </c>
      <c r="AA47" s="14" t="s">
        <v>474</v>
      </c>
      <c r="AB47" s="105" t="s">
        <v>149</v>
      </c>
      <c r="AC47" s="105">
        <v>135.4</v>
      </c>
      <c r="AD47" s="104" t="s">
        <v>475</v>
      </c>
      <c r="AE47" s="104" t="s">
        <v>476</v>
      </c>
      <c r="AF47" s="75"/>
      <c r="AG47" s="60" t="s">
        <v>477</v>
      </c>
    </row>
    <row r="48" spans="1:33" x14ac:dyDescent="0.25">
      <c r="A48" s="30" t="s">
        <v>296</v>
      </c>
      <c r="B48" s="19">
        <v>43</v>
      </c>
      <c r="C48" s="19"/>
      <c r="D48" s="19"/>
      <c r="E48" s="19"/>
      <c r="F48" s="19"/>
      <c r="G48" s="19"/>
      <c r="H48" s="19"/>
      <c r="I48" s="19"/>
      <c r="J48" s="19">
        <f>SUM(J42:J47)</f>
        <v>405.4</v>
      </c>
      <c r="K48" s="19"/>
      <c r="L48" s="19">
        <f t="shared" ref="L48:U48" si="9">SUM(L42:L47)</f>
        <v>405.4</v>
      </c>
      <c r="M48" s="19"/>
      <c r="N48" s="19"/>
      <c r="O48" s="19"/>
      <c r="P48" s="19">
        <f t="shared" si="9"/>
        <v>10269</v>
      </c>
      <c r="Q48" s="19">
        <f t="shared" si="9"/>
        <v>5526</v>
      </c>
      <c r="R48" s="19">
        <f t="shared" si="9"/>
        <v>4743</v>
      </c>
      <c r="S48" s="19">
        <f t="shared" si="9"/>
        <v>1425</v>
      </c>
      <c r="T48" s="19">
        <f t="shared" si="9"/>
        <v>13.05</v>
      </c>
      <c r="U48" s="19">
        <f t="shared" si="9"/>
        <v>0.25</v>
      </c>
      <c r="V48" s="19"/>
      <c r="W48" s="19"/>
      <c r="X48" s="19"/>
      <c r="Y48" s="19"/>
      <c r="Z48" s="19"/>
      <c r="AA48" s="19"/>
      <c r="AB48" s="19"/>
      <c r="AC48" s="19">
        <f>SUM(AC42:AC47)</f>
        <v>229.4</v>
      </c>
      <c r="AD48" s="19"/>
      <c r="AE48" s="19"/>
      <c r="AF48" s="19"/>
      <c r="AG48" s="61"/>
    </row>
    <row r="49" spans="1:33" ht="69" x14ac:dyDescent="0.25">
      <c r="A49" s="50">
        <v>16</v>
      </c>
      <c r="B49" s="51" t="s">
        <v>478</v>
      </c>
      <c r="C49" s="51" t="s">
        <v>41</v>
      </c>
      <c r="D49" s="51" t="s">
        <v>157</v>
      </c>
      <c r="E49" s="51" t="s">
        <v>479</v>
      </c>
      <c r="F49" s="51" t="s">
        <v>480</v>
      </c>
      <c r="G49" s="51" t="s">
        <v>191</v>
      </c>
      <c r="H49" s="51">
        <v>1000</v>
      </c>
      <c r="I49" s="51" t="s">
        <v>46</v>
      </c>
      <c r="J49" s="51">
        <v>90</v>
      </c>
      <c r="K49" s="70">
        <v>0</v>
      </c>
      <c r="L49" s="51">
        <v>90</v>
      </c>
      <c r="M49" s="51">
        <v>0</v>
      </c>
      <c r="N49" s="51">
        <v>0</v>
      </c>
      <c r="O49" s="51" t="s">
        <v>481</v>
      </c>
      <c r="P49" s="51">
        <v>975</v>
      </c>
      <c r="Q49" s="51">
        <v>596</v>
      </c>
      <c r="R49" s="87">
        <v>379</v>
      </c>
      <c r="S49" s="88">
        <v>0</v>
      </c>
      <c r="T49" s="51">
        <v>0</v>
      </c>
      <c r="U49" s="51">
        <v>0.8</v>
      </c>
      <c r="V49" s="51" t="s">
        <v>100</v>
      </c>
      <c r="W49" s="51" t="s">
        <v>101</v>
      </c>
      <c r="X49" s="51" t="s">
        <v>482</v>
      </c>
      <c r="Y49" s="51" t="s">
        <v>483</v>
      </c>
      <c r="Z49" s="106" t="s">
        <v>484</v>
      </c>
      <c r="AA49" s="106" t="s">
        <v>485</v>
      </c>
      <c r="AB49" s="51"/>
      <c r="AC49" s="51">
        <v>18</v>
      </c>
      <c r="AD49" s="88" t="s">
        <v>486</v>
      </c>
      <c r="AE49" s="88" t="s">
        <v>487</v>
      </c>
      <c r="AF49" s="106"/>
      <c r="AG49" s="51"/>
    </row>
    <row r="50" spans="1:33" ht="59.4" x14ac:dyDescent="0.25">
      <c r="A50" s="50">
        <v>17</v>
      </c>
      <c r="B50" s="51" t="s">
        <v>488</v>
      </c>
      <c r="C50" s="51" t="s">
        <v>41</v>
      </c>
      <c r="D50" s="51" t="s">
        <v>157</v>
      </c>
      <c r="E50" s="51" t="s">
        <v>479</v>
      </c>
      <c r="F50" s="51" t="s">
        <v>489</v>
      </c>
      <c r="G50" s="51" t="s">
        <v>168</v>
      </c>
      <c r="H50" s="51">
        <v>1</v>
      </c>
      <c r="I50" s="51" t="s">
        <v>46</v>
      </c>
      <c r="J50" s="51">
        <v>50</v>
      </c>
      <c r="K50" s="70">
        <v>0</v>
      </c>
      <c r="L50" s="51">
        <v>50</v>
      </c>
      <c r="M50" s="51">
        <v>0</v>
      </c>
      <c r="N50" s="51">
        <v>0</v>
      </c>
      <c r="O50" s="51" t="s">
        <v>490</v>
      </c>
      <c r="P50" s="51">
        <v>975</v>
      </c>
      <c r="Q50" s="51">
        <v>596</v>
      </c>
      <c r="R50" s="87">
        <v>379</v>
      </c>
      <c r="S50" s="88">
        <v>0</v>
      </c>
      <c r="T50" s="51">
        <v>0</v>
      </c>
      <c r="U50" s="51">
        <v>0.3</v>
      </c>
      <c r="V50" s="51" t="s">
        <v>100</v>
      </c>
      <c r="W50" s="51" t="s">
        <v>101</v>
      </c>
      <c r="X50" s="51" t="s">
        <v>482</v>
      </c>
      <c r="Y50" s="51" t="s">
        <v>483</v>
      </c>
      <c r="Z50" s="106" t="s">
        <v>484</v>
      </c>
      <c r="AA50" s="106" t="s">
        <v>491</v>
      </c>
      <c r="AB50" s="51"/>
      <c r="AC50" s="51">
        <v>10</v>
      </c>
      <c r="AD50" s="88" t="s">
        <v>486</v>
      </c>
      <c r="AE50" s="88" t="s">
        <v>487</v>
      </c>
      <c r="AF50" s="106"/>
      <c r="AG50" s="51"/>
    </row>
    <row r="51" spans="1:33" ht="67.2" x14ac:dyDescent="0.25">
      <c r="A51" s="50">
        <v>18</v>
      </c>
      <c r="B51" s="51" t="s">
        <v>492</v>
      </c>
      <c r="C51" s="51" t="s">
        <v>41</v>
      </c>
      <c r="D51" s="51" t="s">
        <v>108</v>
      </c>
      <c r="E51" s="51" t="s">
        <v>493</v>
      </c>
      <c r="F51" s="51" t="s">
        <v>494</v>
      </c>
      <c r="G51" s="51" t="s">
        <v>97</v>
      </c>
      <c r="H51" s="51">
        <v>1</v>
      </c>
      <c r="I51" s="51" t="s">
        <v>203</v>
      </c>
      <c r="J51" s="70">
        <v>50</v>
      </c>
      <c r="K51" s="70">
        <v>0</v>
      </c>
      <c r="L51" s="70">
        <v>50</v>
      </c>
      <c r="M51" s="70">
        <v>0</v>
      </c>
      <c r="N51" s="70">
        <v>0</v>
      </c>
      <c r="O51" s="70" t="s">
        <v>259</v>
      </c>
      <c r="P51" s="70">
        <v>648</v>
      </c>
      <c r="Q51" s="70">
        <v>469</v>
      </c>
      <c r="R51" s="87">
        <v>179</v>
      </c>
      <c r="S51" s="89">
        <v>14</v>
      </c>
      <c r="T51" s="70">
        <v>6</v>
      </c>
      <c r="U51" s="70">
        <v>0</v>
      </c>
      <c r="V51" s="51" t="s">
        <v>100</v>
      </c>
      <c r="W51" s="51" t="s">
        <v>101</v>
      </c>
      <c r="X51" s="51" t="s">
        <v>482</v>
      </c>
      <c r="Y51" s="51" t="s">
        <v>483</v>
      </c>
      <c r="Z51" s="106" t="s">
        <v>495</v>
      </c>
      <c r="AA51" s="106" t="s">
        <v>496</v>
      </c>
      <c r="AB51" s="51"/>
      <c r="AC51" s="51">
        <v>10</v>
      </c>
      <c r="AD51" s="88" t="s">
        <v>497</v>
      </c>
      <c r="AE51" s="88" t="s">
        <v>498</v>
      </c>
      <c r="AF51" s="106"/>
      <c r="AG51" s="51"/>
    </row>
    <row r="52" spans="1:33" ht="48" x14ac:dyDescent="0.25">
      <c r="A52" s="50">
        <v>19</v>
      </c>
      <c r="B52" s="51" t="s">
        <v>499</v>
      </c>
      <c r="C52" s="51" t="s">
        <v>41</v>
      </c>
      <c r="D52" s="51" t="s">
        <v>157</v>
      </c>
      <c r="E52" s="51" t="s">
        <v>500</v>
      </c>
      <c r="F52" s="51" t="s">
        <v>489</v>
      </c>
      <c r="G52" s="51" t="s">
        <v>168</v>
      </c>
      <c r="H52" s="51">
        <v>1</v>
      </c>
      <c r="I52" s="51" t="s">
        <v>46</v>
      </c>
      <c r="J52" s="51">
        <v>50</v>
      </c>
      <c r="K52" s="70">
        <v>0</v>
      </c>
      <c r="L52" s="51">
        <v>50</v>
      </c>
      <c r="M52" s="51">
        <v>0</v>
      </c>
      <c r="N52" s="51">
        <v>0</v>
      </c>
      <c r="O52" s="51" t="s">
        <v>490</v>
      </c>
      <c r="P52" s="51">
        <v>975</v>
      </c>
      <c r="Q52" s="51">
        <v>596</v>
      </c>
      <c r="R52" s="87">
        <v>379</v>
      </c>
      <c r="S52" s="88">
        <v>0</v>
      </c>
      <c r="T52" s="51">
        <v>0</v>
      </c>
      <c r="U52" s="51">
        <v>0.3</v>
      </c>
      <c r="V52" s="51" t="s">
        <v>100</v>
      </c>
      <c r="W52" s="51" t="s">
        <v>101</v>
      </c>
      <c r="X52" s="51" t="s">
        <v>482</v>
      </c>
      <c r="Y52" s="51" t="s">
        <v>483</v>
      </c>
      <c r="Z52" s="106" t="s">
        <v>500</v>
      </c>
      <c r="AA52" s="106" t="s">
        <v>501</v>
      </c>
      <c r="AB52" s="51"/>
      <c r="AC52" s="51">
        <v>10</v>
      </c>
      <c r="AD52" s="88" t="s">
        <v>486</v>
      </c>
      <c r="AE52" s="88" t="s">
        <v>487</v>
      </c>
      <c r="AF52" s="106"/>
      <c r="AG52" s="51"/>
    </row>
    <row r="53" spans="1:33" ht="57.6" x14ac:dyDescent="0.25">
      <c r="A53" s="50">
        <v>20</v>
      </c>
      <c r="B53" s="51" t="s">
        <v>502</v>
      </c>
      <c r="C53" s="51" t="s">
        <v>41</v>
      </c>
      <c r="D53" s="51" t="s">
        <v>108</v>
      </c>
      <c r="E53" s="51" t="s">
        <v>495</v>
      </c>
      <c r="F53" s="51" t="s">
        <v>494</v>
      </c>
      <c r="G53" s="51" t="s">
        <v>97</v>
      </c>
      <c r="H53" s="51">
        <v>1</v>
      </c>
      <c r="I53" s="51" t="s">
        <v>203</v>
      </c>
      <c r="J53" s="70">
        <v>50</v>
      </c>
      <c r="K53" s="70">
        <v>0</v>
      </c>
      <c r="L53" s="70">
        <v>50</v>
      </c>
      <c r="M53" s="70">
        <v>0</v>
      </c>
      <c r="N53" s="70">
        <v>0</v>
      </c>
      <c r="O53" s="70" t="s">
        <v>259</v>
      </c>
      <c r="P53" s="70">
        <v>648</v>
      </c>
      <c r="Q53" s="70">
        <v>469</v>
      </c>
      <c r="R53" s="87">
        <v>179</v>
      </c>
      <c r="S53" s="89">
        <v>14</v>
      </c>
      <c r="T53" s="70">
        <v>6</v>
      </c>
      <c r="U53" s="70">
        <v>0.13</v>
      </c>
      <c r="V53" s="51" t="s">
        <v>100</v>
      </c>
      <c r="W53" s="51" t="s">
        <v>101</v>
      </c>
      <c r="X53" s="51" t="s">
        <v>482</v>
      </c>
      <c r="Y53" s="51" t="s">
        <v>483</v>
      </c>
      <c r="Z53" s="106" t="s">
        <v>495</v>
      </c>
      <c r="AA53" s="106" t="s">
        <v>496</v>
      </c>
      <c r="AB53" s="51"/>
      <c r="AC53" s="51">
        <v>10</v>
      </c>
      <c r="AD53" s="88" t="s">
        <v>497</v>
      </c>
      <c r="AE53" s="88" t="s">
        <v>498</v>
      </c>
      <c r="AF53" s="106"/>
      <c r="AG53" s="51"/>
    </row>
    <row r="54" spans="1:33" ht="48" x14ac:dyDescent="0.25">
      <c r="A54" s="50">
        <v>21</v>
      </c>
      <c r="B54" s="51" t="s">
        <v>503</v>
      </c>
      <c r="C54" s="51" t="s">
        <v>41</v>
      </c>
      <c r="D54" s="51" t="s">
        <v>157</v>
      </c>
      <c r="E54" s="51" t="s">
        <v>504</v>
      </c>
      <c r="F54" s="51" t="s">
        <v>505</v>
      </c>
      <c r="G54" s="51" t="s">
        <v>191</v>
      </c>
      <c r="H54" s="51">
        <v>10</v>
      </c>
      <c r="I54" s="51" t="s">
        <v>203</v>
      </c>
      <c r="J54" s="70">
        <v>50</v>
      </c>
      <c r="K54" s="70">
        <v>0</v>
      </c>
      <c r="L54" s="70">
        <v>50</v>
      </c>
      <c r="M54" s="70">
        <v>0</v>
      </c>
      <c r="N54" s="70">
        <v>0</v>
      </c>
      <c r="O54" s="70" t="s">
        <v>448</v>
      </c>
      <c r="P54" s="70">
        <v>95</v>
      </c>
      <c r="Q54" s="70">
        <v>83</v>
      </c>
      <c r="R54" s="87">
        <v>12</v>
      </c>
      <c r="S54" s="89">
        <v>83</v>
      </c>
      <c r="T54" s="70">
        <v>42</v>
      </c>
      <c r="U54" s="70">
        <v>0.2</v>
      </c>
      <c r="V54" s="51" t="s">
        <v>100</v>
      </c>
      <c r="W54" s="51" t="s">
        <v>101</v>
      </c>
      <c r="X54" s="51" t="s">
        <v>482</v>
      </c>
      <c r="Y54" s="51" t="s">
        <v>483</v>
      </c>
      <c r="Z54" s="106" t="s">
        <v>495</v>
      </c>
      <c r="AA54" s="106" t="s">
        <v>496</v>
      </c>
      <c r="AB54" s="51"/>
      <c r="AC54" s="51">
        <v>10</v>
      </c>
      <c r="AD54" s="88" t="s">
        <v>497</v>
      </c>
      <c r="AE54" s="88" t="s">
        <v>498</v>
      </c>
      <c r="AF54" s="106"/>
      <c r="AG54" s="51"/>
    </row>
    <row r="55" spans="1:33" ht="57.6" x14ac:dyDescent="0.25">
      <c r="A55" s="50">
        <v>23</v>
      </c>
      <c r="B55" s="51" t="s">
        <v>506</v>
      </c>
      <c r="C55" s="51" t="s">
        <v>41</v>
      </c>
      <c r="D55" s="51" t="s">
        <v>108</v>
      </c>
      <c r="E55" s="51" t="s">
        <v>507</v>
      </c>
      <c r="F55" s="51" t="s">
        <v>508</v>
      </c>
      <c r="G55" s="51" t="s">
        <v>122</v>
      </c>
      <c r="H55" s="51">
        <v>5</v>
      </c>
      <c r="I55" s="51" t="s">
        <v>98</v>
      </c>
      <c r="J55" s="70">
        <v>17</v>
      </c>
      <c r="K55" s="51">
        <v>0</v>
      </c>
      <c r="L55" s="70">
        <v>17</v>
      </c>
      <c r="M55" s="70">
        <v>0</v>
      </c>
      <c r="N55" s="70">
        <v>0</v>
      </c>
      <c r="O55" s="70" t="s">
        <v>509</v>
      </c>
      <c r="P55" s="70">
        <v>1192</v>
      </c>
      <c r="Q55" s="70">
        <v>574</v>
      </c>
      <c r="R55" s="87">
        <v>618</v>
      </c>
      <c r="S55" s="89">
        <v>0</v>
      </c>
      <c r="T55" s="51">
        <v>0</v>
      </c>
      <c r="U55" s="51">
        <v>0</v>
      </c>
      <c r="V55" s="51" t="s">
        <v>124</v>
      </c>
      <c r="W55" s="51" t="s">
        <v>125</v>
      </c>
      <c r="X55" s="51" t="s">
        <v>482</v>
      </c>
      <c r="Y55" s="51" t="s">
        <v>483</v>
      </c>
      <c r="Z55" s="106" t="s">
        <v>507</v>
      </c>
      <c r="AA55" s="106" t="s">
        <v>510</v>
      </c>
      <c r="AB55" s="51"/>
      <c r="AC55" s="51">
        <v>3.4</v>
      </c>
      <c r="AD55" s="88" t="s">
        <v>240</v>
      </c>
      <c r="AE55" s="88" t="s">
        <v>511</v>
      </c>
      <c r="AF55" s="106"/>
      <c r="AG55" s="51"/>
    </row>
    <row r="56" spans="1:33" ht="57.6" x14ac:dyDescent="0.25">
      <c r="A56" s="50">
        <v>24</v>
      </c>
      <c r="B56" s="51" t="s">
        <v>512</v>
      </c>
      <c r="C56" s="51" t="s">
        <v>41</v>
      </c>
      <c r="D56" s="51" t="s">
        <v>108</v>
      </c>
      <c r="E56" s="51" t="s">
        <v>493</v>
      </c>
      <c r="F56" s="51" t="s">
        <v>513</v>
      </c>
      <c r="G56" s="51" t="s">
        <v>122</v>
      </c>
      <c r="H56" s="51">
        <v>3</v>
      </c>
      <c r="I56" s="51" t="s">
        <v>203</v>
      </c>
      <c r="J56" s="70">
        <v>10.9</v>
      </c>
      <c r="K56" s="51">
        <v>0</v>
      </c>
      <c r="L56" s="70">
        <v>10.9</v>
      </c>
      <c r="M56" s="70">
        <v>0</v>
      </c>
      <c r="N56" s="70">
        <v>0</v>
      </c>
      <c r="O56" s="70" t="s">
        <v>514</v>
      </c>
      <c r="P56" s="70">
        <v>591</v>
      </c>
      <c r="Q56" s="70">
        <v>301</v>
      </c>
      <c r="R56" s="87">
        <v>290</v>
      </c>
      <c r="S56" s="89">
        <v>0</v>
      </c>
      <c r="T56" s="51">
        <v>0</v>
      </c>
      <c r="U56" s="51">
        <v>0</v>
      </c>
      <c r="V56" s="51" t="s">
        <v>124</v>
      </c>
      <c r="W56" s="51" t="s">
        <v>125</v>
      </c>
      <c r="X56" s="51" t="s">
        <v>482</v>
      </c>
      <c r="Y56" s="51" t="s">
        <v>483</v>
      </c>
      <c r="Z56" s="106" t="s">
        <v>515</v>
      </c>
      <c r="AA56" s="106" t="s">
        <v>516</v>
      </c>
      <c r="AB56" s="51"/>
      <c r="AC56" s="51">
        <v>2.1800000000000002</v>
      </c>
      <c r="AD56" s="88" t="s">
        <v>264</v>
      </c>
      <c r="AE56" s="88" t="s">
        <v>241</v>
      </c>
      <c r="AF56" s="106"/>
      <c r="AG56" s="51"/>
    </row>
    <row r="57" spans="1:33" ht="48" x14ac:dyDescent="0.25">
      <c r="A57" s="50">
        <v>30</v>
      </c>
      <c r="B57" s="51" t="s">
        <v>517</v>
      </c>
      <c r="C57" s="51" t="s">
        <v>41</v>
      </c>
      <c r="D57" s="51" t="s">
        <v>157</v>
      </c>
      <c r="E57" s="51" t="s">
        <v>518</v>
      </c>
      <c r="F57" s="51" t="s">
        <v>519</v>
      </c>
      <c r="G57" s="51" t="s">
        <v>520</v>
      </c>
      <c r="H57" s="51">
        <v>500</v>
      </c>
      <c r="I57" s="51" t="s">
        <v>306</v>
      </c>
      <c r="J57" s="70">
        <v>50</v>
      </c>
      <c r="K57" s="70">
        <v>0</v>
      </c>
      <c r="L57" s="70">
        <v>50</v>
      </c>
      <c r="M57" s="70">
        <v>0</v>
      </c>
      <c r="N57" s="70">
        <v>0</v>
      </c>
      <c r="O57" s="70" t="s">
        <v>521</v>
      </c>
      <c r="P57" s="70">
        <v>1180</v>
      </c>
      <c r="Q57" s="70">
        <v>506</v>
      </c>
      <c r="R57" s="87">
        <v>674</v>
      </c>
      <c r="S57" s="89">
        <v>30</v>
      </c>
      <c r="T57" s="70">
        <v>100</v>
      </c>
      <c r="U57" s="70">
        <v>0.2</v>
      </c>
      <c r="V57" s="51" t="s">
        <v>170</v>
      </c>
      <c r="W57" s="51" t="s">
        <v>204</v>
      </c>
      <c r="X57" s="51" t="s">
        <v>482</v>
      </c>
      <c r="Y57" s="51" t="s">
        <v>483</v>
      </c>
      <c r="Z57" s="106" t="s">
        <v>507</v>
      </c>
      <c r="AA57" s="106" t="s">
        <v>510</v>
      </c>
      <c r="AB57" s="51"/>
      <c r="AC57" s="51">
        <v>10</v>
      </c>
      <c r="AD57" s="88" t="s">
        <v>522</v>
      </c>
      <c r="AE57" s="88" t="s">
        <v>523</v>
      </c>
      <c r="AF57" s="106"/>
      <c r="AG57" s="51"/>
    </row>
    <row r="58" spans="1:33" ht="57.6" x14ac:dyDescent="0.25">
      <c r="A58" s="50">
        <v>31</v>
      </c>
      <c r="B58" s="51" t="s">
        <v>524</v>
      </c>
      <c r="C58" s="51" t="s">
        <v>41</v>
      </c>
      <c r="D58" s="51" t="s">
        <v>157</v>
      </c>
      <c r="E58" s="51" t="s">
        <v>504</v>
      </c>
      <c r="F58" s="51" t="s">
        <v>525</v>
      </c>
      <c r="G58" s="51" t="s">
        <v>145</v>
      </c>
      <c r="H58" s="51">
        <v>1</v>
      </c>
      <c r="I58" s="51" t="s">
        <v>46</v>
      </c>
      <c r="J58" s="70">
        <v>70</v>
      </c>
      <c r="K58" s="70">
        <v>0</v>
      </c>
      <c r="L58" s="70">
        <v>70</v>
      </c>
      <c r="M58" s="70">
        <v>0</v>
      </c>
      <c r="N58" s="70">
        <v>0</v>
      </c>
      <c r="O58" s="70" t="s">
        <v>526</v>
      </c>
      <c r="P58" s="70">
        <v>62</v>
      </c>
      <c r="Q58" s="70">
        <v>53</v>
      </c>
      <c r="R58" s="87">
        <v>9</v>
      </c>
      <c r="S58" s="89">
        <v>62</v>
      </c>
      <c r="T58" s="70">
        <v>31</v>
      </c>
      <c r="U58" s="70">
        <v>0</v>
      </c>
      <c r="V58" s="51" t="s">
        <v>170</v>
      </c>
      <c r="W58" s="51" t="s">
        <v>204</v>
      </c>
      <c r="X58" s="51" t="s">
        <v>482</v>
      </c>
      <c r="Y58" s="51" t="s">
        <v>483</v>
      </c>
      <c r="Z58" s="106" t="s">
        <v>504</v>
      </c>
      <c r="AA58" s="106" t="s">
        <v>527</v>
      </c>
      <c r="AB58" s="51"/>
      <c r="AC58" s="51">
        <v>14</v>
      </c>
      <c r="AD58" s="88" t="s">
        <v>497</v>
      </c>
      <c r="AE58" s="88" t="s">
        <v>498</v>
      </c>
      <c r="AF58" s="106"/>
      <c r="AG58" s="51"/>
    </row>
    <row r="59" spans="1:33" x14ac:dyDescent="0.25">
      <c r="A59" s="30" t="s">
        <v>296</v>
      </c>
      <c r="B59" s="30">
        <v>10</v>
      </c>
      <c r="C59" s="30"/>
      <c r="D59" s="30"/>
      <c r="E59" s="30"/>
      <c r="F59" s="30"/>
      <c r="G59" s="30"/>
      <c r="H59" s="30"/>
      <c r="I59" s="30"/>
      <c r="J59" s="30">
        <v>487.9</v>
      </c>
      <c r="K59" s="30">
        <v>0</v>
      </c>
      <c r="L59" s="30">
        <v>487.9</v>
      </c>
      <c r="M59" s="30"/>
      <c r="N59" s="30"/>
      <c r="O59" s="30"/>
      <c r="P59" s="30">
        <v>7341</v>
      </c>
      <c r="Q59" s="30">
        <v>4243</v>
      </c>
      <c r="R59" s="30">
        <v>3098</v>
      </c>
      <c r="S59" s="30">
        <v>203</v>
      </c>
      <c r="T59" s="30">
        <v>185</v>
      </c>
      <c r="U59" s="30">
        <v>1.93</v>
      </c>
      <c r="V59" s="30"/>
      <c r="W59" s="30"/>
      <c r="X59" s="30"/>
      <c r="Y59" s="30"/>
      <c r="Z59" s="30"/>
      <c r="AA59" s="30"/>
      <c r="AB59" s="30"/>
      <c r="AC59" s="30">
        <v>97.58</v>
      </c>
      <c r="AD59" s="30"/>
      <c r="AE59" s="107"/>
      <c r="AF59" s="30"/>
      <c r="AG59" s="12"/>
    </row>
    <row r="60" spans="1:33" x14ac:dyDescent="0.25">
      <c r="A60" s="52" t="s">
        <v>152</v>
      </c>
      <c r="B60" s="52">
        <f>B13+B15+B17+B24+B28+B33+B41+B48+B59</f>
        <v>82</v>
      </c>
      <c r="C60" s="52"/>
      <c r="D60" s="52"/>
      <c r="E60" s="52"/>
      <c r="F60" s="52"/>
      <c r="G60" s="52"/>
      <c r="H60" s="52"/>
      <c r="I60" s="52"/>
      <c r="J60" s="52">
        <f>J13+J15+J17+J24+J28+J33+J41+J48+J59</f>
        <v>3417.3</v>
      </c>
      <c r="K60" s="52">
        <f>K13+K15+K17+K24+K28+K33+K41+K48+K59</f>
        <v>150</v>
      </c>
      <c r="L60" s="52">
        <f>L13+L15+L17+L24+L28+L33+L41+L48+L59</f>
        <v>2292.3000000000002</v>
      </c>
      <c r="M60" s="52">
        <f>M13+M15+M17+M24+M28+M33+M41+M48+M59</f>
        <v>975</v>
      </c>
      <c r="N60" s="52"/>
      <c r="O60" s="52"/>
      <c r="P60" s="52">
        <f t="shared" ref="P60:U60" si="10">P13+P15+P17+P24+P28+P33+P41+P48+P59</f>
        <v>33798</v>
      </c>
      <c r="Q60" s="52">
        <f t="shared" si="10"/>
        <v>16175</v>
      </c>
      <c r="R60" s="52">
        <f t="shared" si="10"/>
        <v>17623</v>
      </c>
      <c r="S60" s="52">
        <f t="shared" si="10"/>
        <v>4233</v>
      </c>
      <c r="T60" s="52">
        <f t="shared" si="10"/>
        <v>221.11624355005159</v>
      </c>
      <c r="U60" s="52">
        <f t="shared" si="10"/>
        <v>2.99</v>
      </c>
      <c r="V60" s="52"/>
      <c r="W60" s="52"/>
      <c r="X60" s="52"/>
      <c r="Y60" s="52"/>
      <c r="Z60" s="52"/>
      <c r="AA60" s="52"/>
      <c r="AB60" s="52"/>
      <c r="AC60" s="52">
        <f>AC13+AC15+AC17+AC24+AC28+AC33+AC41+AC48+AC59</f>
        <v>627.58000000000004</v>
      </c>
      <c r="AD60" s="52"/>
      <c r="AE60" s="52"/>
      <c r="AF60" s="52"/>
      <c r="AG60" s="52"/>
    </row>
  </sheetData>
  <mergeCells count="21">
    <mergeCell ref="AG4:AG5"/>
    <mergeCell ref="AB4:AB5"/>
    <mergeCell ref="AC4:AC5"/>
    <mergeCell ref="AD4:AD5"/>
    <mergeCell ref="AE4:AE5"/>
    <mergeCell ref="AF4:AF5"/>
    <mergeCell ref="X4:Y4"/>
    <mergeCell ref="Z4:AA4"/>
    <mergeCell ref="A4:A5"/>
    <mergeCell ref="O4:O5"/>
    <mergeCell ref="U4:U5"/>
    <mergeCell ref="B4:I4"/>
    <mergeCell ref="J4:N4"/>
    <mergeCell ref="P4:R4"/>
    <mergeCell ref="S4:T4"/>
    <mergeCell ref="V4:W4"/>
    <mergeCell ref="A1:B1"/>
    <mergeCell ref="A2:AG2"/>
    <mergeCell ref="A3:K3"/>
    <mergeCell ref="U3:AA3"/>
    <mergeCell ref="AC3:AF3"/>
  </mergeCells>
  <phoneticPr fontId="31"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新增</vt:lpstr>
      <vt:lpstr>调整</vt:lpstr>
      <vt:lpstr>退回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惠卫国</cp:lastModifiedBy>
  <dcterms:created xsi:type="dcterms:W3CDTF">2019-05-20T08:56:00Z</dcterms:created>
  <dcterms:modified xsi:type="dcterms:W3CDTF">2021-09-25T11:37:48Z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