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次下达" sheetId="7" r:id="rId1"/>
  </sheets>
  <definedNames>
    <definedName name="_xlnm._FilterDatabase" localSheetId="0" hidden="1">第五次下达!$A$5:$IN$58</definedName>
    <definedName name="_xlnm.Print_Titles" localSheetId="0">第五次下达!$1:$5</definedName>
  </definedNames>
  <calcPr calcId="144525"/>
</workbook>
</file>

<file path=xl/sharedStrings.xml><?xml version="1.0" encoding="utf-8"?>
<sst xmlns="http://schemas.openxmlformats.org/spreadsheetml/2006/main" count="895" uniqueCount="293">
  <si>
    <t xml:space="preserve">表2-10 </t>
  </si>
  <si>
    <t xml:space="preserve">    石楼县2019年第五次统筹整合使用财政涉农资金安排计划表</t>
  </si>
  <si>
    <t xml:space="preserve">  项目责任（主管）单位（盖章）：县直单位</t>
  </si>
  <si>
    <t>单位：万元、人</t>
  </si>
  <si>
    <t>序号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</si>
  <si>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</si>
  <si>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</si>
  <si>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</si>
  <si>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</si>
  <si>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</si>
  <si>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</si>
  <si>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</si>
  <si>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</si>
  <si>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</si>
  <si>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</si>
  <si>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</si>
  <si>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</si>
  <si>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</si>
  <si>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</si>
  <si>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</si>
  <si>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</si>
  <si>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</si>
  <si>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</si>
  <si>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</si>
  <si>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</si>
  <si>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</si>
  <si>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</si>
  <si>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</si>
  <si>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</si>
  <si>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</si>
  <si>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单位名称</t>
  </si>
  <si>
    <t>负责人</t>
  </si>
  <si>
    <t>石楼县2019年扶贫项目管理费</t>
  </si>
  <si>
    <t>续建</t>
  </si>
  <si>
    <t>其他</t>
  </si>
  <si>
    <t>全县</t>
  </si>
  <si>
    <t>项目管理费</t>
  </si>
  <si>
    <t>项</t>
  </si>
  <si>
    <t>1年</t>
  </si>
  <si>
    <t>200万元/项</t>
  </si>
  <si>
    <t>扶贫办</t>
  </si>
  <si>
    <t>张晓军</t>
  </si>
  <si>
    <t>郑文娟</t>
  </si>
  <si>
    <t>2019.1.1</t>
  </si>
  <si>
    <t>2019.12.31</t>
  </si>
  <si>
    <t>石楼县郭家河集中式光伏扶贫道路工程（续建）</t>
  </si>
  <si>
    <t>基础设施建设</t>
  </si>
  <si>
    <t>郭家河村委</t>
  </si>
  <si>
    <t>修道路3.77公里</t>
  </si>
  <si>
    <t>公里</t>
  </si>
  <si>
    <t>5月</t>
  </si>
  <si>
    <t>159.2万元/公里</t>
  </si>
  <si>
    <t>张晓炯</t>
  </si>
  <si>
    <t>光伏扶贫电站运维公司</t>
  </si>
  <si>
    <t>呼玉海</t>
  </si>
  <si>
    <t>完成道路3.77公里</t>
  </si>
  <si>
    <t>2018.6.1</t>
  </si>
  <si>
    <t>2018.10.30</t>
  </si>
  <si>
    <t>完结</t>
  </si>
  <si>
    <t>石楼县光伏扶贫电站建设项目（续建）</t>
  </si>
  <si>
    <t>资产收益</t>
  </si>
  <si>
    <t>薛家垣、南沟、永由、裴沟、霍家村、崔家庄村、圪垛坪一号、圪垛坪二号、小蒜一号、小蒜二号、韦家湾、坪泉、曹家坡、下庄、麻庄、寨子上、任家庄、和合、二郞坡村、板桥村、石家坪村、白家庄村、坪泉村、留村、张家坡村、冯家咀村、冯家井村、新社村</t>
  </si>
  <si>
    <t>1、34个光伏村级电站建设，规模为17100KW；2、电站视频监控建设</t>
  </si>
  <si>
    <t>KW</t>
  </si>
  <si>
    <t>19月</t>
  </si>
  <si>
    <t>73万元/100kw</t>
  </si>
  <si>
    <t>完成</t>
  </si>
  <si>
    <t>2017.5.7</t>
  </si>
  <si>
    <t>2018.12.30</t>
  </si>
  <si>
    <t>2017年26.2MW光伏电站建设项目</t>
  </si>
  <si>
    <t>灵泉镇东庄村及高家坡村</t>
  </si>
  <si>
    <t>建设26.2ＭＷ的村级光伏扶贫电站</t>
  </si>
  <si>
    <t>ＭＷ</t>
  </si>
  <si>
    <t>630万元/wm</t>
  </si>
  <si>
    <t>完成20MW</t>
  </si>
  <si>
    <t>2018.7.20</t>
  </si>
  <si>
    <t>2018.12.20</t>
  </si>
  <si>
    <t>实施中</t>
  </si>
  <si>
    <t>石楼县郭家河30MW集中光伏电站进厂区修路（续建）</t>
  </si>
  <si>
    <t>郭家河村</t>
  </si>
  <si>
    <t>从电站一区到三区路经薛家峪村，电站三区到四区路经曹家峪村</t>
  </si>
  <si>
    <t>2月</t>
  </si>
  <si>
    <t>16.9万元/公里</t>
  </si>
  <si>
    <t>完工</t>
  </si>
  <si>
    <t>2018.6.24</t>
  </si>
  <si>
    <t>2018.8.24</t>
  </si>
  <si>
    <t>2018年石楼县文化局灵泉镇农村综合文化服务中心建设项目（续建）</t>
  </si>
  <si>
    <t>公共服务改善</t>
  </si>
  <si>
    <t>二郎坡、车家坡、营房、殿底峪、马村、南沟、卫子沟、关头、肖家塔、贾家沟、谭庄、东庄、塔底、王村、岔沟、塔子上、马家坪、东卫、宋家沟、刘家塔、高家坡、庄里、胡家峪、龙台、木挪、马门庄、郭村、宋家沟、孟家塔</t>
  </si>
  <si>
    <t>文化活动室面积100㎡，包括阅览室（配备图书、桌凳电脑、打印机）、文艺活动室（配备鼓、镲、二胡等乐器10件、棋牌室；文体广场面积不低于300㎡，配备健身器材6-7件，配套照明设施，宣传栏，广告牌</t>
  </si>
  <si>
    <t>村</t>
  </si>
  <si>
    <t>6月</t>
  </si>
  <si>
    <t>8.77万元/村</t>
  </si>
  <si>
    <t>文化局</t>
  </si>
  <si>
    <t>郑世胜</t>
  </si>
  <si>
    <t>组织部</t>
  </si>
  <si>
    <t>薛志胜</t>
  </si>
  <si>
    <t>灵泉镇、文化局</t>
  </si>
  <si>
    <t>陈彦林、郑世胜</t>
  </si>
  <si>
    <t>已实施</t>
  </si>
  <si>
    <t>已完结</t>
  </si>
  <si>
    <t>2018年石楼县文化局罗村镇农村综合文化服务中心建设项目（续建）</t>
  </si>
  <si>
    <t>泊河、楼家庄、马家庄、贺家沟、罗村、温家沟、圪连、前圪垛、潘家沟、下田庄、曹村、东石羊、吴家山</t>
  </si>
  <si>
    <t>罗村镇、文化局</t>
  </si>
  <si>
    <t>高世元、郑世胜</t>
  </si>
  <si>
    <t>2018年石楼县文化局龙交乡农村综合文化服务中心建设项目（续建）</t>
  </si>
  <si>
    <t>兴东垣、德义河、王家沟、渠家沟、寨子上、黑龙沟、君庄、上庄、田家山、阳崖、下庄河、阳崖</t>
  </si>
  <si>
    <t>龙交乡、文化局</t>
  </si>
  <si>
    <t>郭登亮、郑世胜</t>
  </si>
  <si>
    <t>2018年石楼县文化局裴沟乡农村综合文化服务中心建设项目（续建）</t>
  </si>
  <si>
    <t>坪底、薛家峪、永由、乔子头、曹家峪、后土门、马家山、前土门、郭家河、刘家洼、穆家洼</t>
  </si>
  <si>
    <t>裴沟乡、文化局</t>
  </si>
  <si>
    <t>韦利军、郑世胜</t>
  </si>
  <si>
    <t>2018年石楼县文化局曹家垣乡农村综合文化服务中心建设项目（续建）</t>
  </si>
  <si>
    <t>曹家坡、李家庄、下庄、君子、麦场焉、王家垣、曹家垣、许家山、道堡</t>
  </si>
  <si>
    <t>曹家垣乡、文化局</t>
  </si>
  <si>
    <t>高巩燕、郑世胜</t>
  </si>
  <si>
    <t>2018年石楼县文化局小蒜镇农村综合文化服务中心建设项目（续建）</t>
  </si>
  <si>
    <t>转角、梁家庄、孙家庄、蓬门、前坡、下山、田家岔、风头、王家畔、冯家岭、小蒜、高家岔、辛庄、晋家岔、徐家峪、</t>
  </si>
  <si>
    <t>小蒜镇、文化局</t>
  </si>
  <si>
    <t>冯王应、郑世胜</t>
  </si>
  <si>
    <t>2018年石楼县文化局义牒镇农村综合文化服务中心建设项目（续建）</t>
  </si>
  <si>
    <t>张家塔、下河、石家坪、留村、褚家峪、圪堵坪、</t>
  </si>
  <si>
    <t>义牒镇、文化局</t>
  </si>
  <si>
    <t>薛辰雨、郑世胜</t>
  </si>
  <si>
    <t>2018年石楼县文化局和合乡农村综合文化服务中心建设项目（续建）</t>
  </si>
  <si>
    <t>西山、豆坪、土社、高山、南陀腰、南割毡、铁头、新社、张家山、杨家沟</t>
  </si>
  <si>
    <t>和合乡、文化局</t>
  </si>
  <si>
    <t>刘小平、郑世胜</t>
  </si>
  <si>
    <t>2018年石楼县文化局前山乡农村综合文化服务中心建设项目（续建）</t>
  </si>
  <si>
    <t>刘家庄、张家坡、张家河、陈家腰、高家山、下洼、霍家村、法寺、砚瓦</t>
  </si>
  <si>
    <t>前山乡、文化局</t>
  </si>
  <si>
    <t>刘伟、郑世胜</t>
  </si>
  <si>
    <t>石楼县灵泉镇2019年农村综合文化服务中心续建项目</t>
  </si>
  <si>
    <t>文化活动室面积100㎡，文体广场面积不低于300㎡</t>
  </si>
  <si>
    <t>2.57万元/村</t>
  </si>
  <si>
    <t>2019.3</t>
  </si>
  <si>
    <t>2019.10</t>
  </si>
  <si>
    <t>石楼县罗村镇2019年农村综合文化服务中心续建项目</t>
  </si>
  <si>
    <t>石楼县龙交乡2019年农村综合文化服务中心续建项目</t>
  </si>
  <si>
    <t>石楼县裴沟乡2019年农村综合文化服务中心续建项目</t>
  </si>
  <si>
    <t>石楼县曹家垣乡2019年农村综合文化服务中心续建项目</t>
  </si>
  <si>
    <t>石楼县小蒜镇2019年农村综合文化服务中心续建项目</t>
  </si>
  <si>
    <t>石楼县义牒镇2019年农村综合文化服务中心续建项目</t>
  </si>
  <si>
    <t>文化活动室面积100㎡，文体广场面积不低于301㎡</t>
  </si>
  <si>
    <t>石楼县和合乡2019年农村综合文化服务中心续建项目</t>
  </si>
  <si>
    <t>文化活动室面积100㎡，文体广场面积不低于302㎡</t>
  </si>
  <si>
    <t>石楼县前山乡镇2019年农村综合文化服务中心续建项目</t>
  </si>
  <si>
    <t>文化活动室面积100㎡，文体广场面积不低于303㎡</t>
  </si>
  <si>
    <t>石楼县2019年农村综合文化服务中心建设项目</t>
  </si>
  <si>
    <t>涉及村</t>
  </si>
  <si>
    <t>配备图书、桌凳电脑、打印机、鼓、镲、二胡等文化器材、健身器材、照明设施、宣传栏、广告牌、制度版面等</t>
  </si>
  <si>
    <t>9万元/村</t>
  </si>
  <si>
    <t>石楼县金鸡扶贫计划工程（续建）</t>
  </si>
  <si>
    <t>灵泉镇西卫村</t>
  </si>
  <si>
    <t>总占地面积365亩，总建筑面积25529.99m2，包括蛋鸡养殖区、青年鸡养殖区、饲料加工车间、蛋品加工车间、污水厂及相关附属工程</t>
  </si>
  <si>
    <t>万只</t>
  </si>
  <si>
    <t>1.5年</t>
  </si>
  <si>
    <t>0.1元/户</t>
  </si>
  <si>
    <t xml:space="preserve">
畜
牧
局</t>
  </si>
  <si>
    <t>李红平</t>
  </si>
  <si>
    <t>国资委</t>
  </si>
  <si>
    <t>刘风昇</t>
  </si>
  <si>
    <t>扶
贫
公
司</t>
  </si>
  <si>
    <t>任
永
泉</t>
  </si>
  <si>
    <t>青鸡鸡区/蛋鸡区一区、二区已全部完工（主体建设及设备安装），蛋鸡其他区主体已完工，正在进行设备安装，饲料厂已设计完成，正在进行财审</t>
  </si>
  <si>
    <t>2017.7.1</t>
  </si>
  <si>
    <t>2018.12.31</t>
  </si>
  <si>
    <t>实
施
中</t>
  </si>
  <si>
    <t>石楼县东庄光伏电站配套道路建设项目(续建)</t>
  </si>
  <si>
    <t>灵泉镇东庄村</t>
  </si>
  <si>
    <t>新修乡村道路3.5公里。</t>
  </si>
  <si>
    <t>10月</t>
  </si>
  <si>
    <t>发改局</t>
  </si>
  <si>
    <t>韩贵元</t>
  </si>
  <si>
    <t>以工代赈办</t>
  </si>
  <si>
    <t>弓明清</t>
  </si>
  <si>
    <t>2019.2.20</t>
  </si>
  <si>
    <t>2019.11.20</t>
  </si>
  <si>
    <t>实施</t>
  </si>
  <si>
    <t>石楼县国营林场森林2019年森林抚育项目</t>
  </si>
  <si>
    <t>生态脱贫</t>
  </si>
  <si>
    <t>四十里山</t>
  </si>
  <si>
    <t>侧柏、油松林疏伐、修枝、割灌等</t>
  </si>
  <si>
    <t>亩</t>
  </si>
  <si>
    <t>4月</t>
  </si>
  <si>
    <t>120元/亩</t>
  </si>
  <si>
    <t>林业局</t>
  </si>
  <si>
    <t>刘小龙</t>
  </si>
  <si>
    <t>国营林场</t>
  </si>
  <si>
    <t>王生考</t>
  </si>
  <si>
    <t>2019.8.1</t>
  </si>
  <si>
    <t>2019.11.30</t>
  </si>
  <si>
    <t>石楼县2019年建档立卡贫困户城乡居民养老保险缴费补贴项目</t>
  </si>
  <si>
    <t>新建</t>
  </si>
  <si>
    <t>石楼县</t>
  </si>
  <si>
    <t>2019年全县建档立卡贫困户（16-59周岁）的城乡居民养老保险个人缴费补贴。</t>
  </si>
  <si>
    <t>人</t>
  </si>
  <si>
    <t>70元/人</t>
  </si>
  <si>
    <t>人社局</t>
  </si>
  <si>
    <t>王喜平</t>
  </si>
  <si>
    <t>农村社保中心</t>
  </si>
  <si>
    <t>郑计平</t>
  </si>
  <si>
    <t>石楼县2019年护理护工外出培训租车费项目</t>
  </si>
  <si>
    <t>2019年护理护工外出培训租车费。</t>
  </si>
  <si>
    <t>石楼县建档立卡贫困户医疗保险补助项目</t>
  </si>
  <si>
    <t>建档立卡贫困户人口保险</t>
  </si>
  <si>
    <t>脱贫人口每人154元、未脱贫人口每人66元</t>
  </si>
  <si>
    <t>医保中心</t>
  </si>
  <si>
    <t>郑戈</t>
  </si>
  <si>
    <t>2019.12.20</t>
  </si>
  <si>
    <t>石楼县农村改厕建设项目</t>
  </si>
  <si>
    <t>9个乡镇所辖约50个村</t>
  </si>
  <si>
    <t>4000座地上部分1000座地下部分</t>
  </si>
  <si>
    <t>平米</t>
  </si>
  <si>
    <t>7200平米</t>
  </si>
  <si>
    <t>8月</t>
  </si>
  <si>
    <t>3000元/座</t>
  </si>
  <si>
    <t>爱卫办</t>
  </si>
  <si>
    <t>李文平</t>
  </si>
  <si>
    <t>2019.4.1</t>
  </si>
  <si>
    <t>石楼县2018年农村饮水安全工程(续建)</t>
  </si>
  <si>
    <t xml:space="preserve">水池、水泵、管道等
</t>
  </si>
  <si>
    <t>处</t>
  </si>
  <si>
    <t>9月</t>
  </si>
  <si>
    <t>水利局</t>
  </si>
  <si>
    <t>刘林生</t>
  </si>
  <si>
    <t>各乡镇</t>
  </si>
  <si>
    <t>乡镇长</t>
  </si>
  <si>
    <t>2018.4.1</t>
  </si>
  <si>
    <t>2018.11.30</t>
  </si>
  <si>
    <t>石楼县曹家垣乡2017年农村危房改造兜底资金建设项目</t>
  </si>
  <si>
    <t>改建</t>
  </si>
  <si>
    <t>各自然村</t>
  </si>
  <si>
    <t>改造房屋40-60平米</t>
  </si>
  <si>
    <t>户</t>
  </si>
  <si>
    <t>﻿</t>
  </si>
  <si>
    <t>1万元/户</t>
  </si>
  <si>
    <t>住建局</t>
  </si>
  <si>
    <t>邓平儿</t>
  </si>
  <si>
    <t>曹家垣乡</t>
  </si>
  <si>
    <t>王小平</t>
  </si>
  <si>
    <t>2017.3.1</t>
  </si>
  <si>
    <t>2017.11.30</t>
  </si>
  <si>
    <t>石楼县和合乡2017年农村危房改造兜底资金建设项目</t>
  </si>
  <si>
    <t>和合乡</t>
  </si>
  <si>
    <t>解利国</t>
  </si>
  <si>
    <t>石楼县灵泉镇2017年农村危房改造兜底资金建设项目</t>
  </si>
  <si>
    <t>灵泉镇</t>
  </si>
  <si>
    <t>王彦平</t>
  </si>
  <si>
    <t>石楼县龙交乡2017年农村危房改造兜底资金建设项目</t>
  </si>
  <si>
    <t>龙交乡</t>
  </si>
  <si>
    <t>郭永东</t>
  </si>
  <si>
    <t>石楼县罗村镇2017年农村危房改造兜底资金建设项目</t>
  </si>
  <si>
    <t>罗村镇</t>
  </si>
  <si>
    <t>袁红青</t>
  </si>
  <si>
    <t>石楼县裴沟乡2017年农村危房改造兜底资金建设项目</t>
  </si>
  <si>
    <t>裴沟乡</t>
  </si>
  <si>
    <t>贺雨生</t>
  </si>
  <si>
    <t>石楼县前山乡2017年农村危房改造兜底资金建设项目</t>
  </si>
  <si>
    <t>前山乡</t>
  </si>
  <si>
    <t>田建军</t>
  </si>
  <si>
    <t>石楼县小蒜镇2017年农村危房改造兜底资金建设项目</t>
  </si>
  <si>
    <t>小蒜镇</t>
  </si>
  <si>
    <t>闫瑞平</t>
  </si>
  <si>
    <t>石楼县义牒镇2017年农村危房改造兜底资金建设项目</t>
  </si>
  <si>
    <t>义牒镇</t>
  </si>
  <si>
    <t>王鹏</t>
  </si>
  <si>
    <t>石楼县曹家垣乡2019年农村四类重点户危房改造建设项目</t>
  </si>
  <si>
    <t>1.4万元/户</t>
  </si>
  <si>
    <t>张文元</t>
  </si>
  <si>
    <t>2019.4.15</t>
  </si>
  <si>
    <t>2019.8.30</t>
  </si>
  <si>
    <t>调整</t>
  </si>
  <si>
    <t>户石楼县和合乡2019年农村四类重点危房改造建设项目</t>
  </si>
  <si>
    <t>石楼县灵泉镇2019年农村四类重点户危房改造建设项目</t>
  </si>
  <si>
    <t>石楼县龙交乡2019年农村四类重点户危房改造建设项目</t>
  </si>
  <si>
    <t>石楼县罗村镇2019年农村四类重点户危房改造建设项目</t>
  </si>
  <si>
    <t>石楼县裴沟乡2019年农村四类重点户危房改造建设项目</t>
  </si>
  <si>
    <t>石楼县前山乡2019年农村四类重点户危房改造建设项目</t>
  </si>
  <si>
    <t>石楼县小蒜镇2019年农村四类重点户危房改造建设项目</t>
  </si>
  <si>
    <t>石楼县义牒镇2019年农村四类重点户危房改造建设项目</t>
  </si>
  <si>
    <t>石楼县贫困残疾人康复服务项目</t>
  </si>
  <si>
    <t>社会保障兜底</t>
  </si>
  <si>
    <t>残疾人康复分为医学治疗和康复辅助器具治疗，医学治疗是通过手术使其达到康复或半康复，康复辅助器具治疗是通过轮椅、助行器、单双拐、助听器、盲杖、助视器以及部分健身器材，经康复训练后达到行走、聆听接近正常人，使其摆脱因残疾带来的不便，提高生活自理能力。</t>
  </si>
  <si>
    <t>53万元元/项</t>
  </si>
  <si>
    <t>残联</t>
  </si>
  <si>
    <t>宁文平</t>
  </si>
  <si>
    <t>2019.3.1</t>
  </si>
  <si>
    <t>石楼县贫困残疾人辅助器具免费提供项目</t>
  </si>
  <si>
    <t>为残疾人提供轮椅、助行器、单双拐、助听器、助视器、座便椅等辅助器具，使其摆脱因残疾带来的不便，提高生活自理能力。</t>
  </si>
  <si>
    <t>30万元元/项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</si>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</sst>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</numFmts>
  <fonts count="36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2"/>
      <name val="宋体"/>
      <charset val="134"/>
    </font>
    <font>
      <sz val="9"/>
      <color indexed="8"/>
      <name val="仿宋"/>
      <charset val="134"/>
    </font>
    <font>
      <b/>
      <sz val="20"/>
      <color rgb="FF000000"/>
      <name val="仿宋"/>
      <charset val="134"/>
    </font>
    <font>
      <b/>
      <sz val="10"/>
      <color indexed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8"/>
      <color rgb="FFFF0000"/>
      <name val="仿宋"/>
      <charset val="134"/>
    </font>
    <font>
      <sz val="6"/>
      <name val="仿宋"/>
      <charset val="134"/>
    </font>
    <font>
      <sz val="6"/>
      <color indexed="8"/>
      <name val="仿宋"/>
      <charset val="134"/>
    </font>
    <font>
      <b/>
      <sz val="8"/>
      <color indexed="8"/>
      <name val="仿宋"/>
      <charset val="134"/>
    </font>
    <font>
      <b/>
      <u/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8" borderId="10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35" fillId="34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31" fontId="11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正确的2018年所有和合乡整合资金报表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0"/>
  <sheetViews>
    <sheetView tabSelected="1" workbookViewId="0">
      <selection activeCell="L5" sqref="L5"/>
    </sheetView>
  </sheetViews>
  <sheetFormatPr defaultColWidth="9" defaultRowHeight="13.5" customHeight="1"/>
  <cols>
    <col min="1" max="1" width="3.025" style="1" customWidth="1"/>
    <col min="2" max="2" width="6.375" style="1" customWidth="1"/>
    <col min="3" max="3" width="2.375" style="1" customWidth="1"/>
    <col min="4" max="4" width="2.875" style="4" customWidth="1"/>
    <col min="5" max="5" width="7.375" style="1" customWidth="1"/>
    <col min="6" max="6" width="8.25" style="1" customWidth="1"/>
    <col min="7" max="7" width="2.5" style="1" customWidth="1"/>
    <col min="8" max="8" width="5.5" style="1" customWidth="1"/>
    <col min="9" max="9" width="2.875" style="1" customWidth="1"/>
    <col min="10" max="10" width="9.5" style="1" customWidth="1"/>
    <col min="11" max="11" width="10" style="1" customWidth="1"/>
    <col min="12" max="12" width="10.375" style="1" customWidth="1"/>
    <col min="13" max="13" width="7.125" style="1" customWidth="1"/>
    <col min="14" max="14" width="8" style="1" customWidth="1"/>
    <col min="15" max="15" width="5.125" style="1" customWidth="1"/>
    <col min="16" max="16" width="2.25" style="1" customWidth="1"/>
    <col min="17" max="17" width="2" style="1" customWidth="1"/>
    <col min="18" max="18" width="2.625" style="1" customWidth="1"/>
    <col min="19" max="20" width="3.25" style="1" customWidth="1"/>
    <col min="21" max="21" width="2.75" style="1" customWidth="1"/>
    <col min="22" max="22" width="2.25" style="1" customWidth="1"/>
    <col min="23" max="23" width="9" style="1" customWidth="1"/>
    <col min="24" max="24" width="3.125" style="1" customWidth="1"/>
    <col min="25" max="25" width="4.375" style="1" customWidth="1"/>
    <col min="26" max="26" width="3.375" style="1" customWidth="1"/>
    <col min="27" max="27" width="4.5" style="1" customWidth="1"/>
    <col min="28" max="217" width="3.63333333333333" style="1"/>
    <col min="218" max="248" width="9" style="1"/>
    <col min="249" max="249" width="9" style="3"/>
    <col min="250" max="16374" width="3.63333333333333" style="3"/>
    <col min="16375" max="16377" width="3.63333333333333"/>
  </cols>
  <sheetData>
    <row r="1" customHeight="1" spans="1:2">
      <c r="A1" s="5" t="s">
        <v>0</v>
      </c>
      <c r="B1" s="5"/>
    </row>
    <row r="2" s="1" customFormat="1" ht="29" customHeight="1" spans="1: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="1" customFormat="1" ht="17" customHeight="1" spans="1:27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  <c r="K3" s="7"/>
      <c r="L3" s="28"/>
      <c r="M3" s="29"/>
      <c r="N3" s="29"/>
      <c r="O3" s="29"/>
      <c r="P3" s="30"/>
      <c r="Q3" s="30"/>
      <c r="R3" s="30"/>
      <c r="S3" s="30"/>
      <c r="T3" s="30"/>
      <c r="U3" s="30"/>
      <c r="V3" s="39"/>
      <c r="W3" s="8" t="s">
        <v>3</v>
      </c>
      <c r="X3" s="8"/>
      <c r="Y3" s="8"/>
      <c r="Z3" s="8"/>
      <c r="AA3" s="54"/>
    </row>
    <row r="4" s="2" customFormat="1" ht="50" customHeight="1" spans="1:27">
      <c r="A4" s="9" t="s">
        <v>4</v>
      </c>
      <c r="B4" s="9" t="s">
        <v>5</v>
      </c>
      <c r="C4" s="9"/>
      <c r="D4" s="9"/>
      <c r="E4" s="9"/>
      <c r="F4" s="9"/>
      <c r="G4" s="9"/>
      <c r="H4" s="9"/>
      <c r="I4" s="9"/>
      <c r="J4" s="9" t="s">
        <v>6</v>
      </c>
      <c r="K4" s="9"/>
      <c r="L4" s="9"/>
      <c r="M4" s="9"/>
      <c r="N4" s="9"/>
      <c r="O4" s="9" t="s">
        <v>7</v>
      </c>
      <c r="P4" s="31" t="s">
        <v>8</v>
      </c>
      <c r="Q4" s="40"/>
      <c r="R4" s="31" t="s">
        <v>9</v>
      </c>
      <c r="S4" s="40"/>
      <c r="T4" s="31" t="s">
        <v>10</v>
      </c>
      <c r="U4" s="40"/>
      <c r="V4" s="41" t="s">
        <v>11</v>
      </c>
      <c r="W4" s="42" t="s">
        <v>12</v>
      </c>
      <c r="X4" s="41" t="s">
        <v>13</v>
      </c>
      <c r="Y4" s="41" t="s">
        <v>14</v>
      </c>
      <c r="Z4" s="41" t="s">
        <v>15</v>
      </c>
      <c r="AA4" s="46" t="s">
        <v>16</v>
      </c>
    </row>
    <row r="5" s="2" customFormat="1" ht="57" customHeight="1" spans="1:27">
      <c r="A5" s="9"/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/>
      <c r="P5" s="9" t="s">
        <v>30</v>
      </c>
      <c r="Q5" s="9" t="s">
        <v>31</v>
      </c>
      <c r="R5" s="9" t="s">
        <v>30</v>
      </c>
      <c r="S5" s="9" t="s">
        <v>31</v>
      </c>
      <c r="T5" s="9" t="s">
        <v>30</v>
      </c>
      <c r="U5" s="9" t="s">
        <v>31</v>
      </c>
      <c r="V5" s="41"/>
      <c r="W5" s="42"/>
      <c r="X5" s="41"/>
      <c r="Y5" s="41"/>
      <c r="Z5" s="41"/>
      <c r="AA5" s="46"/>
    </row>
    <row r="6" s="1" customFormat="1" ht="57" customHeight="1" spans="1:27">
      <c r="A6" s="10">
        <v>1</v>
      </c>
      <c r="B6" s="11" t="s">
        <v>32</v>
      </c>
      <c r="C6" s="12" t="s">
        <v>33</v>
      </c>
      <c r="D6" s="12" t="s">
        <v>34</v>
      </c>
      <c r="E6" s="12" t="s">
        <v>35</v>
      </c>
      <c r="F6" s="11" t="s">
        <v>36</v>
      </c>
      <c r="G6" s="12" t="s">
        <v>37</v>
      </c>
      <c r="H6" s="12">
        <v>1</v>
      </c>
      <c r="I6" s="12" t="s">
        <v>38</v>
      </c>
      <c r="J6" s="12">
        <v>200</v>
      </c>
      <c r="K6" s="12"/>
      <c r="L6" s="12">
        <v>200</v>
      </c>
      <c r="M6" s="12"/>
      <c r="N6" s="32"/>
      <c r="O6" s="12" t="s">
        <v>39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42</v>
      </c>
      <c r="V6" s="12"/>
      <c r="W6" s="12">
        <v>10</v>
      </c>
      <c r="X6" s="12" t="s">
        <v>43</v>
      </c>
      <c r="Y6" s="11" t="s">
        <v>44</v>
      </c>
      <c r="Z6" s="50"/>
      <c r="AA6" s="55"/>
    </row>
    <row r="7" s="1" customFormat="1" ht="63" customHeight="1" spans="1:27">
      <c r="A7" s="10">
        <v>2</v>
      </c>
      <c r="B7" s="11" t="s">
        <v>45</v>
      </c>
      <c r="C7" s="12" t="s">
        <v>33</v>
      </c>
      <c r="D7" s="13" t="s">
        <v>46</v>
      </c>
      <c r="E7" s="13" t="s">
        <v>47</v>
      </c>
      <c r="F7" s="11" t="s">
        <v>48</v>
      </c>
      <c r="G7" s="13" t="s">
        <v>49</v>
      </c>
      <c r="H7" s="13">
        <v>3.77</v>
      </c>
      <c r="I7" s="13" t="s">
        <v>50</v>
      </c>
      <c r="J7" s="12">
        <v>527</v>
      </c>
      <c r="K7" s="13">
        <v>300</v>
      </c>
      <c r="L7" s="13">
        <v>227</v>
      </c>
      <c r="M7" s="13"/>
      <c r="N7" s="13"/>
      <c r="O7" s="13" t="s">
        <v>51</v>
      </c>
      <c r="P7" s="13" t="s">
        <v>40</v>
      </c>
      <c r="Q7" s="13" t="s">
        <v>52</v>
      </c>
      <c r="R7" s="13" t="s">
        <v>40</v>
      </c>
      <c r="S7" s="13" t="s">
        <v>52</v>
      </c>
      <c r="T7" s="13" t="s">
        <v>53</v>
      </c>
      <c r="U7" s="13" t="s">
        <v>54</v>
      </c>
      <c r="V7" s="11" t="s">
        <v>55</v>
      </c>
      <c r="W7" s="11">
        <v>113.5</v>
      </c>
      <c r="X7" s="43" t="s">
        <v>56</v>
      </c>
      <c r="Y7" s="43" t="s">
        <v>57</v>
      </c>
      <c r="Z7" s="44" t="s">
        <v>58</v>
      </c>
      <c r="AA7" s="55"/>
    </row>
    <row r="8" s="1" customFormat="1" ht="160" customHeight="1" spans="1:27">
      <c r="A8" s="10">
        <v>3</v>
      </c>
      <c r="B8" s="14" t="s">
        <v>59</v>
      </c>
      <c r="C8" s="12" t="s">
        <v>33</v>
      </c>
      <c r="D8" s="12" t="s">
        <v>60</v>
      </c>
      <c r="E8" s="15" t="s">
        <v>61</v>
      </c>
      <c r="F8" s="11" t="s">
        <v>62</v>
      </c>
      <c r="G8" s="12" t="s">
        <v>63</v>
      </c>
      <c r="H8" s="12">
        <v>17100</v>
      </c>
      <c r="I8" s="12" t="s">
        <v>64</v>
      </c>
      <c r="J8" s="12">
        <v>13386.3</v>
      </c>
      <c r="K8" s="18">
        <v>6973.7269</v>
      </c>
      <c r="L8" s="18">
        <v>4592.5731</v>
      </c>
      <c r="M8" s="18"/>
      <c r="N8" s="18">
        <v>1820</v>
      </c>
      <c r="O8" s="12" t="s">
        <v>65</v>
      </c>
      <c r="P8" s="12" t="s">
        <v>40</v>
      </c>
      <c r="Q8" s="12" t="s">
        <v>52</v>
      </c>
      <c r="R8" s="12" t="s">
        <v>40</v>
      </c>
      <c r="S8" s="12" t="s">
        <v>52</v>
      </c>
      <c r="T8" s="12" t="s">
        <v>53</v>
      </c>
      <c r="U8" s="12" t="s">
        <v>54</v>
      </c>
      <c r="V8" s="44" t="s">
        <v>66</v>
      </c>
      <c r="W8" s="11">
        <v>1000</v>
      </c>
      <c r="X8" s="11" t="s">
        <v>67</v>
      </c>
      <c r="Y8" s="11" t="s">
        <v>68</v>
      </c>
      <c r="Z8" s="44" t="s">
        <v>58</v>
      </c>
      <c r="AA8" s="55"/>
    </row>
    <row r="9" s="1" customFormat="1" ht="57" customHeight="1" spans="1:27">
      <c r="A9" s="10">
        <v>5</v>
      </c>
      <c r="B9" s="14" t="s">
        <v>69</v>
      </c>
      <c r="C9" s="12" t="s">
        <v>33</v>
      </c>
      <c r="D9" s="13" t="s">
        <v>60</v>
      </c>
      <c r="E9" s="13" t="s">
        <v>70</v>
      </c>
      <c r="F9" s="11" t="s">
        <v>71</v>
      </c>
      <c r="G9" s="13" t="s">
        <v>72</v>
      </c>
      <c r="H9" s="13">
        <v>26.2</v>
      </c>
      <c r="I9" s="13" t="s">
        <v>50</v>
      </c>
      <c r="J9" s="33">
        <v>16506</v>
      </c>
      <c r="K9" s="18">
        <v>1211.450664</v>
      </c>
      <c r="L9" s="34">
        <v>10594.549336</v>
      </c>
      <c r="M9" s="18"/>
      <c r="N9" s="18">
        <v>4700</v>
      </c>
      <c r="O9" s="13" t="s">
        <v>73</v>
      </c>
      <c r="P9" s="13" t="s">
        <v>40</v>
      </c>
      <c r="Q9" s="13" t="s">
        <v>52</v>
      </c>
      <c r="R9" s="13" t="s">
        <v>40</v>
      </c>
      <c r="S9" s="13" t="s">
        <v>52</v>
      </c>
      <c r="T9" s="13" t="s">
        <v>53</v>
      </c>
      <c r="U9" s="13" t="s">
        <v>54</v>
      </c>
      <c r="V9" s="45" t="s">
        <v>74</v>
      </c>
      <c r="W9" s="11">
        <v>1000</v>
      </c>
      <c r="X9" s="43" t="s">
        <v>75</v>
      </c>
      <c r="Y9" s="43" t="s">
        <v>76</v>
      </c>
      <c r="Z9" s="45" t="s">
        <v>77</v>
      </c>
      <c r="AA9" s="55"/>
    </row>
    <row r="10" s="1" customFormat="1" ht="95" customHeight="1" spans="1:27">
      <c r="A10" s="10">
        <v>6</v>
      </c>
      <c r="B10" s="11" t="s">
        <v>78</v>
      </c>
      <c r="C10" s="12" t="s">
        <v>33</v>
      </c>
      <c r="D10" s="13" t="s">
        <v>46</v>
      </c>
      <c r="E10" s="13" t="s">
        <v>79</v>
      </c>
      <c r="F10" s="13" t="s">
        <v>80</v>
      </c>
      <c r="G10" s="13" t="s">
        <v>49</v>
      </c>
      <c r="H10" s="13">
        <v>7.1</v>
      </c>
      <c r="I10" s="13" t="s">
        <v>81</v>
      </c>
      <c r="J10" s="13">
        <v>120</v>
      </c>
      <c r="K10" s="13">
        <v>72</v>
      </c>
      <c r="L10" s="13">
        <v>48</v>
      </c>
      <c r="M10" s="13"/>
      <c r="N10" s="13"/>
      <c r="O10" s="13" t="s">
        <v>82</v>
      </c>
      <c r="P10" s="13" t="s">
        <v>40</v>
      </c>
      <c r="Q10" s="13" t="s">
        <v>52</v>
      </c>
      <c r="R10" s="13" t="s">
        <v>40</v>
      </c>
      <c r="S10" s="13" t="s">
        <v>52</v>
      </c>
      <c r="T10" s="13" t="s">
        <v>53</v>
      </c>
      <c r="U10" s="13" t="s">
        <v>54</v>
      </c>
      <c r="V10" s="11" t="s">
        <v>83</v>
      </c>
      <c r="W10" s="11">
        <v>24</v>
      </c>
      <c r="X10" s="43" t="s">
        <v>84</v>
      </c>
      <c r="Y10" s="43" t="s">
        <v>85</v>
      </c>
      <c r="Z10" s="43" t="s">
        <v>83</v>
      </c>
      <c r="AA10" s="55"/>
    </row>
    <row r="11" s="1" customFormat="1" ht="140" customHeight="1" spans="1:27">
      <c r="A11" s="10">
        <v>9</v>
      </c>
      <c r="B11" s="11" t="s">
        <v>86</v>
      </c>
      <c r="C11" s="13" t="s">
        <v>33</v>
      </c>
      <c r="D11" s="13" t="s">
        <v>87</v>
      </c>
      <c r="E11" s="16" t="s">
        <v>88</v>
      </c>
      <c r="F11" s="17" t="s">
        <v>89</v>
      </c>
      <c r="G11" s="13" t="s">
        <v>90</v>
      </c>
      <c r="H11" s="13">
        <v>29</v>
      </c>
      <c r="I11" s="13" t="s">
        <v>91</v>
      </c>
      <c r="J11" s="13">
        <v>254.33</v>
      </c>
      <c r="K11" s="12">
        <v>132</v>
      </c>
      <c r="L11" s="13">
        <f t="shared" ref="L11:L19" si="0">J11-K11</f>
        <v>122.33</v>
      </c>
      <c r="M11" s="13"/>
      <c r="N11" s="13"/>
      <c r="O11" s="13" t="s">
        <v>92</v>
      </c>
      <c r="P11" s="13" t="s">
        <v>93</v>
      </c>
      <c r="Q11" s="13" t="s">
        <v>94</v>
      </c>
      <c r="R11" s="13" t="s">
        <v>95</v>
      </c>
      <c r="S11" s="13" t="s">
        <v>96</v>
      </c>
      <c r="T11" s="13" t="s">
        <v>97</v>
      </c>
      <c r="U11" s="13" t="s">
        <v>98</v>
      </c>
      <c r="V11" s="46" t="s">
        <v>99</v>
      </c>
      <c r="W11" s="12">
        <f t="shared" ref="W11:W19" si="1">L11*0.5</f>
        <v>61.165</v>
      </c>
      <c r="X11" s="47">
        <v>2018.6</v>
      </c>
      <c r="Y11" s="47">
        <v>2018.11</v>
      </c>
      <c r="Z11" s="46" t="s">
        <v>100</v>
      </c>
      <c r="AA11" s="55"/>
    </row>
    <row r="12" s="1" customFormat="1" ht="140" customHeight="1" spans="1:27">
      <c r="A12" s="10">
        <v>10</v>
      </c>
      <c r="B12" s="11" t="s">
        <v>101</v>
      </c>
      <c r="C12" s="13" t="s">
        <v>33</v>
      </c>
      <c r="D12" s="13" t="s">
        <v>87</v>
      </c>
      <c r="E12" s="16" t="s">
        <v>102</v>
      </c>
      <c r="F12" s="17" t="s">
        <v>89</v>
      </c>
      <c r="G12" s="13" t="s">
        <v>90</v>
      </c>
      <c r="H12" s="13">
        <v>13</v>
      </c>
      <c r="I12" s="13" t="s">
        <v>91</v>
      </c>
      <c r="J12" s="13">
        <v>114.01</v>
      </c>
      <c r="K12" s="12">
        <v>66</v>
      </c>
      <c r="L12" s="13">
        <f t="shared" si="0"/>
        <v>48.01</v>
      </c>
      <c r="M12" s="13"/>
      <c r="N12" s="13"/>
      <c r="O12" s="13" t="s">
        <v>92</v>
      </c>
      <c r="P12" s="13" t="s">
        <v>93</v>
      </c>
      <c r="Q12" s="13" t="s">
        <v>94</v>
      </c>
      <c r="R12" s="13" t="s">
        <v>95</v>
      </c>
      <c r="S12" s="13" t="s">
        <v>96</v>
      </c>
      <c r="T12" s="13" t="s">
        <v>103</v>
      </c>
      <c r="U12" s="13" t="s">
        <v>104</v>
      </c>
      <c r="V12" s="46" t="s">
        <v>99</v>
      </c>
      <c r="W12" s="12">
        <f t="shared" si="1"/>
        <v>24.005</v>
      </c>
      <c r="X12" s="47">
        <v>2018.6</v>
      </c>
      <c r="Y12" s="47">
        <v>2018.11</v>
      </c>
      <c r="Z12" s="46" t="s">
        <v>100</v>
      </c>
      <c r="AA12" s="55"/>
    </row>
    <row r="13" s="1" customFormat="1" ht="140" customHeight="1" spans="1:27">
      <c r="A13" s="10">
        <v>11</v>
      </c>
      <c r="B13" s="11" t="s">
        <v>105</v>
      </c>
      <c r="C13" s="13" t="s">
        <v>33</v>
      </c>
      <c r="D13" s="13" t="s">
        <v>87</v>
      </c>
      <c r="E13" s="16" t="s">
        <v>106</v>
      </c>
      <c r="F13" s="17" t="s">
        <v>89</v>
      </c>
      <c r="G13" s="13" t="s">
        <v>90</v>
      </c>
      <c r="H13" s="13">
        <v>12</v>
      </c>
      <c r="I13" s="13" t="s">
        <v>91</v>
      </c>
      <c r="J13" s="13">
        <v>105.24</v>
      </c>
      <c r="K13" s="12">
        <v>66</v>
      </c>
      <c r="L13" s="13">
        <f t="shared" si="0"/>
        <v>39.24</v>
      </c>
      <c r="M13" s="13"/>
      <c r="N13" s="13"/>
      <c r="O13" s="13" t="s">
        <v>92</v>
      </c>
      <c r="P13" s="13" t="s">
        <v>93</v>
      </c>
      <c r="Q13" s="13" t="s">
        <v>94</v>
      </c>
      <c r="R13" s="13" t="s">
        <v>95</v>
      </c>
      <c r="S13" s="13" t="s">
        <v>96</v>
      </c>
      <c r="T13" s="13" t="s">
        <v>107</v>
      </c>
      <c r="U13" s="13" t="s">
        <v>108</v>
      </c>
      <c r="V13" s="46" t="s">
        <v>99</v>
      </c>
      <c r="W13" s="12">
        <f t="shared" si="1"/>
        <v>19.62</v>
      </c>
      <c r="X13" s="47">
        <v>2018.6</v>
      </c>
      <c r="Y13" s="47">
        <v>2018.11</v>
      </c>
      <c r="Z13" s="46" t="s">
        <v>100</v>
      </c>
      <c r="AA13" s="55"/>
    </row>
    <row r="14" s="1" customFormat="1" ht="140" customHeight="1" spans="1:27">
      <c r="A14" s="10">
        <v>12</v>
      </c>
      <c r="B14" s="11" t="s">
        <v>109</v>
      </c>
      <c r="C14" s="13" t="s">
        <v>33</v>
      </c>
      <c r="D14" s="13" t="s">
        <v>87</v>
      </c>
      <c r="E14" s="16" t="s">
        <v>110</v>
      </c>
      <c r="F14" s="17" t="s">
        <v>89</v>
      </c>
      <c r="G14" s="13" t="s">
        <v>90</v>
      </c>
      <c r="H14" s="13">
        <v>11</v>
      </c>
      <c r="I14" s="13" t="s">
        <v>91</v>
      </c>
      <c r="J14" s="13">
        <v>96.47</v>
      </c>
      <c r="K14" s="12">
        <v>66</v>
      </c>
      <c r="L14" s="13">
        <f t="shared" si="0"/>
        <v>30.47</v>
      </c>
      <c r="M14" s="13"/>
      <c r="N14" s="13"/>
      <c r="O14" s="13" t="s">
        <v>92</v>
      </c>
      <c r="P14" s="13" t="s">
        <v>93</v>
      </c>
      <c r="Q14" s="13" t="s">
        <v>94</v>
      </c>
      <c r="R14" s="13" t="s">
        <v>95</v>
      </c>
      <c r="S14" s="13" t="s">
        <v>96</v>
      </c>
      <c r="T14" s="13" t="s">
        <v>111</v>
      </c>
      <c r="U14" s="13" t="s">
        <v>112</v>
      </c>
      <c r="V14" s="46" t="s">
        <v>99</v>
      </c>
      <c r="W14" s="12">
        <f t="shared" si="1"/>
        <v>15.235</v>
      </c>
      <c r="X14" s="47">
        <v>2018.6</v>
      </c>
      <c r="Y14" s="47">
        <v>2018.11</v>
      </c>
      <c r="Z14" s="46" t="s">
        <v>100</v>
      </c>
      <c r="AA14" s="55"/>
    </row>
    <row r="15" s="1" customFormat="1" ht="140" customHeight="1" spans="1:27">
      <c r="A15" s="10">
        <v>13</v>
      </c>
      <c r="B15" s="11" t="s">
        <v>113</v>
      </c>
      <c r="C15" s="13" t="s">
        <v>33</v>
      </c>
      <c r="D15" s="13" t="s">
        <v>87</v>
      </c>
      <c r="E15" s="16" t="s">
        <v>114</v>
      </c>
      <c r="F15" s="17" t="s">
        <v>89</v>
      </c>
      <c r="G15" s="13" t="s">
        <v>90</v>
      </c>
      <c r="H15" s="13">
        <v>9</v>
      </c>
      <c r="I15" s="13" t="s">
        <v>91</v>
      </c>
      <c r="J15" s="13">
        <v>78.93</v>
      </c>
      <c r="K15" s="12">
        <v>36</v>
      </c>
      <c r="L15" s="13">
        <f t="shared" si="0"/>
        <v>42.93</v>
      </c>
      <c r="M15" s="13"/>
      <c r="N15" s="13"/>
      <c r="O15" s="13" t="s">
        <v>92</v>
      </c>
      <c r="P15" s="13" t="s">
        <v>93</v>
      </c>
      <c r="Q15" s="13" t="s">
        <v>94</v>
      </c>
      <c r="R15" s="13" t="s">
        <v>95</v>
      </c>
      <c r="S15" s="13" t="s">
        <v>96</v>
      </c>
      <c r="T15" s="13" t="s">
        <v>115</v>
      </c>
      <c r="U15" s="13" t="s">
        <v>116</v>
      </c>
      <c r="V15" s="46" t="s">
        <v>99</v>
      </c>
      <c r="W15" s="12">
        <f t="shared" si="1"/>
        <v>21.465</v>
      </c>
      <c r="X15" s="47">
        <v>2018.6</v>
      </c>
      <c r="Y15" s="47">
        <v>2018.11</v>
      </c>
      <c r="Z15" s="46" t="s">
        <v>100</v>
      </c>
      <c r="AA15" s="55"/>
    </row>
    <row r="16" s="1" customFormat="1" ht="140" customHeight="1" spans="1:27">
      <c r="A16" s="10">
        <v>14</v>
      </c>
      <c r="B16" s="11" t="s">
        <v>117</v>
      </c>
      <c r="C16" s="13" t="s">
        <v>33</v>
      </c>
      <c r="D16" s="13" t="s">
        <v>87</v>
      </c>
      <c r="E16" s="16" t="s">
        <v>118</v>
      </c>
      <c r="F16" s="17" t="s">
        <v>89</v>
      </c>
      <c r="G16" s="13" t="s">
        <v>90</v>
      </c>
      <c r="H16" s="13">
        <v>15</v>
      </c>
      <c r="I16" s="13" t="s">
        <v>91</v>
      </c>
      <c r="J16" s="13">
        <v>131.55</v>
      </c>
      <c r="K16" s="12">
        <v>78</v>
      </c>
      <c r="L16" s="13">
        <f t="shared" si="0"/>
        <v>53.55</v>
      </c>
      <c r="M16" s="13"/>
      <c r="N16" s="13"/>
      <c r="O16" s="13" t="s">
        <v>92</v>
      </c>
      <c r="P16" s="13" t="s">
        <v>93</v>
      </c>
      <c r="Q16" s="13" t="s">
        <v>94</v>
      </c>
      <c r="R16" s="13" t="s">
        <v>95</v>
      </c>
      <c r="S16" s="13" t="s">
        <v>96</v>
      </c>
      <c r="T16" s="13" t="s">
        <v>119</v>
      </c>
      <c r="U16" s="13" t="s">
        <v>120</v>
      </c>
      <c r="V16" s="46" t="s">
        <v>99</v>
      </c>
      <c r="W16" s="12">
        <f t="shared" si="1"/>
        <v>26.775</v>
      </c>
      <c r="X16" s="47">
        <v>2018.6</v>
      </c>
      <c r="Y16" s="47">
        <v>2018.11</v>
      </c>
      <c r="Z16" s="46" t="s">
        <v>100</v>
      </c>
      <c r="AA16" s="55"/>
    </row>
    <row r="17" s="1" customFormat="1" ht="140" customHeight="1" spans="1:27">
      <c r="A17" s="10">
        <v>15</v>
      </c>
      <c r="B17" s="11" t="s">
        <v>121</v>
      </c>
      <c r="C17" s="13" t="s">
        <v>33</v>
      </c>
      <c r="D17" s="13" t="s">
        <v>87</v>
      </c>
      <c r="E17" s="16" t="s">
        <v>122</v>
      </c>
      <c r="F17" s="17" t="s">
        <v>89</v>
      </c>
      <c r="G17" s="13" t="s">
        <v>90</v>
      </c>
      <c r="H17" s="13">
        <v>6</v>
      </c>
      <c r="I17" s="13" t="s">
        <v>91</v>
      </c>
      <c r="J17" s="13">
        <v>52.62</v>
      </c>
      <c r="K17" s="12">
        <v>48</v>
      </c>
      <c r="L17" s="13">
        <f t="shared" si="0"/>
        <v>4.62</v>
      </c>
      <c r="M17" s="13"/>
      <c r="N17" s="13"/>
      <c r="O17" s="13" t="s">
        <v>92</v>
      </c>
      <c r="P17" s="13" t="s">
        <v>93</v>
      </c>
      <c r="Q17" s="13" t="s">
        <v>94</v>
      </c>
      <c r="R17" s="13" t="s">
        <v>95</v>
      </c>
      <c r="S17" s="13" t="s">
        <v>96</v>
      </c>
      <c r="T17" s="13" t="s">
        <v>123</v>
      </c>
      <c r="U17" s="13" t="s">
        <v>124</v>
      </c>
      <c r="V17" s="46" t="s">
        <v>99</v>
      </c>
      <c r="W17" s="12">
        <f t="shared" si="1"/>
        <v>2.31</v>
      </c>
      <c r="X17" s="47">
        <v>2018.6</v>
      </c>
      <c r="Y17" s="47">
        <v>2018.11</v>
      </c>
      <c r="Z17" s="46" t="s">
        <v>100</v>
      </c>
      <c r="AA17" s="55"/>
    </row>
    <row r="18" s="1" customFormat="1" ht="140" customHeight="1" spans="1:27">
      <c r="A18" s="10">
        <v>16</v>
      </c>
      <c r="B18" s="11" t="s">
        <v>125</v>
      </c>
      <c r="C18" s="13" t="s">
        <v>33</v>
      </c>
      <c r="D18" s="13" t="s">
        <v>87</v>
      </c>
      <c r="E18" s="16" t="s">
        <v>126</v>
      </c>
      <c r="F18" s="17" t="s">
        <v>89</v>
      </c>
      <c r="G18" s="13" t="s">
        <v>90</v>
      </c>
      <c r="H18" s="13">
        <v>10</v>
      </c>
      <c r="I18" s="13" t="s">
        <v>91</v>
      </c>
      <c r="J18" s="13">
        <v>87.92</v>
      </c>
      <c r="K18" s="12">
        <v>42</v>
      </c>
      <c r="L18" s="13">
        <f t="shared" si="0"/>
        <v>45.92</v>
      </c>
      <c r="M18" s="13"/>
      <c r="N18" s="13"/>
      <c r="O18" s="13" t="s">
        <v>92</v>
      </c>
      <c r="P18" s="13" t="s">
        <v>93</v>
      </c>
      <c r="Q18" s="13" t="s">
        <v>94</v>
      </c>
      <c r="R18" s="13" t="s">
        <v>95</v>
      </c>
      <c r="S18" s="13" t="s">
        <v>96</v>
      </c>
      <c r="T18" s="13" t="s">
        <v>127</v>
      </c>
      <c r="U18" s="13" t="s">
        <v>128</v>
      </c>
      <c r="V18" s="46" t="s">
        <v>99</v>
      </c>
      <c r="W18" s="12">
        <f t="shared" si="1"/>
        <v>22.96</v>
      </c>
      <c r="X18" s="47">
        <v>2018.6</v>
      </c>
      <c r="Y18" s="47">
        <v>2018.11</v>
      </c>
      <c r="Z18" s="46" t="s">
        <v>100</v>
      </c>
      <c r="AA18" s="55"/>
    </row>
    <row r="19" s="1" customFormat="1" ht="140" customHeight="1" spans="1:27">
      <c r="A19" s="10">
        <v>17</v>
      </c>
      <c r="B19" s="11" t="s">
        <v>129</v>
      </c>
      <c r="C19" s="13" t="s">
        <v>33</v>
      </c>
      <c r="D19" s="13" t="s">
        <v>87</v>
      </c>
      <c r="E19" s="16" t="s">
        <v>130</v>
      </c>
      <c r="F19" s="17" t="s">
        <v>89</v>
      </c>
      <c r="G19" s="13" t="s">
        <v>90</v>
      </c>
      <c r="H19" s="13">
        <v>9</v>
      </c>
      <c r="I19" s="13" t="s">
        <v>91</v>
      </c>
      <c r="J19" s="13">
        <v>78.93</v>
      </c>
      <c r="K19" s="12">
        <v>66</v>
      </c>
      <c r="L19" s="13">
        <f t="shared" si="0"/>
        <v>12.93</v>
      </c>
      <c r="M19" s="13"/>
      <c r="N19" s="13"/>
      <c r="O19" s="13" t="s">
        <v>92</v>
      </c>
      <c r="P19" s="13" t="s">
        <v>93</v>
      </c>
      <c r="Q19" s="13" t="s">
        <v>94</v>
      </c>
      <c r="R19" s="13" t="s">
        <v>95</v>
      </c>
      <c r="S19" s="13" t="s">
        <v>96</v>
      </c>
      <c r="T19" s="13" t="s">
        <v>131</v>
      </c>
      <c r="U19" s="13" t="s">
        <v>132</v>
      </c>
      <c r="V19" s="46" t="s">
        <v>99</v>
      </c>
      <c r="W19" s="12">
        <f t="shared" si="1"/>
        <v>6.465</v>
      </c>
      <c r="X19" s="47">
        <v>2018.6</v>
      </c>
      <c r="Y19" s="47">
        <v>2018.11</v>
      </c>
      <c r="Z19" s="46" t="s">
        <v>100</v>
      </c>
      <c r="AA19" s="55"/>
    </row>
    <row r="20" s="1" customFormat="1" ht="141" customHeight="1" spans="1:27">
      <c r="A20" s="10">
        <v>18</v>
      </c>
      <c r="B20" s="11" t="s">
        <v>133</v>
      </c>
      <c r="C20" s="13" t="s">
        <v>33</v>
      </c>
      <c r="D20" s="13" t="s">
        <v>87</v>
      </c>
      <c r="E20" s="16" t="s">
        <v>88</v>
      </c>
      <c r="F20" s="17" t="s">
        <v>134</v>
      </c>
      <c r="G20" s="13" t="s">
        <v>90</v>
      </c>
      <c r="H20" s="13">
        <v>29</v>
      </c>
      <c r="I20" s="13">
        <v>8</v>
      </c>
      <c r="J20" s="13">
        <f t="shared" ref="J20:J28" si="2">H20*2.57</f>
        <v>74.53</v>
      </c>
      <c r="K20" s="12"/>
      <c r="L20" s="13">
        <f t="shared" ref="L20:L28" si="3">J20</f>
        <v>74.53</v>
      </c>
      <c r="M20" s="13"/>
      <c r="N20" s="13"/>
      <c r="O20" s="13" t="s">
        <v>135</v>
      </c>
      <c r="P20" s="13" t="s">
        <v>93</v>
      </c>
      <c r="Q20" s="13" t="s">
        <v>94</v>
      </c>
      <c r="R20" s="13" t="s">
        <v>95</v>
      </c>
      <c r="S20" s="13" t="s">
        <v>96</v>
      </c>
      <c r="T20" s="13" t="s">
        <v>97</v>
      </c>
      <c r="U20" s="13" t="s">
        <v>98</v>
      </c>
      <c r="V20" s="46"/>
      <c r="W20" s="12">
        <f>L20*0.2</f>
        <v>14.906</v>
      </c>
      <c r="X20" s="47" t="s">
        <v>136</v>
      </c>
      <c r="Y20" s="47" t="s">
        <v>137</v>
      </c>
      <c r="Z20" s="11"/>
      <c r="AA20" s="55"/>
    </row>
    <row r="21" s="1" customFormat="1" ht="88" customHeight="1" spans="1:27">
      <c r="A21" s="10">
        <v>19</v>
      </c>
      <c r="B21" s="11" t="s">
        <v>138</v>
      </c>
      <c r="C21" s="13" t="s">
        <v>33</v>
      </c>
      <c r="D21" s="13" t="s">
        <v>87</v>
      </c>
      <c r="E21" s="16" t="s">
        <v>102</v>
      </c>
      <c r="F21" s="17" t="s">
        <v>134</v>
      </c>
      <c r="G21" s="13" t="s">
        <v>90</v>
      </c>
      <c r="H21" s="13">
        <v>13</v>
      </c>
      <c r="I21" s="13">
        <v>8</v>
      </c>
      <c r="J21" s="13">
        <v>33.62</v>
      </c>
      <c r="K21" s="12"/>
      <c r="L21" s="13">
        <f t="shared" si="3"/>
        <v>33.62</v>
      </c>
      <c r="M21" s="13"/>
      <c r="N21" s="13"/>
      <c r="O21" s="13" t="s">
        <v>135</v>
      </c>
      <c r="P21" s="13" t="s">
        <v>93</v>
      </c>
      <c r="Q21" s="13" t="s">
        <v>94</v>
      </c>
      <c r="R21" s="13" t="s">
        <v>95</v>
      </c>
      <c r="S21" s="13" t="s">
        <v>96</v>
      </c>
      <c r="T21" s="13" t="s">
        <v>103</v>
      </c>
      <c r="U21" s="13" t="s">
        <v>104</v>
      </c>
      <c r="V21" s="46"/>
      <c r="W21" s="12">
        <f t="shared" ref="W21:W29" si="4">L21*0.2</f>
        <v>6.724</v>
      </c>
      <c r="X21" s="47" t="s">
        <v>136</v>
      </c>
      <c r="Y21" s="47" t="s">
        <v>137</v>
      </c>
      <c r="Z21" s="11"/>
      <c r="AA21" s="55"/>
    </row>
    <row r="22" s="1" customFormat="1" ht="88" customHeight="1" spans="1:27">
      <c r="A22" s="10">
        <v>20</v>
      </c>
      <c r="B22" s="11" t="s">
        <v>139</v>
      </c>
      <c r="C22" s="13" t="s">
        <v>33</v>
      </c>
      <c r="D22" s="13" t="s">
        <v>87</v>
      </c>
      <c r="E22" s="16" t="s">
        <v>106</v>
      </c>
      <c r="F22" s="17" t="s">
        <v>134</v>
      </c>
      <c r="G22" s="13" t="s">
        <v>90</v>
      </c>
      <c r="H22" s="13">
        <v>12</v>
      </c>
      <c r="I22" s="13">
        <v>8</v>
      </c>
      <c r="J22" s="13">
        <f t="shared" si="2"/>
        <v>30.84</v>
      </c>
      <c r="K22" s="12"/>
      <c r="L22" s="13">
        <f t="shared" si="3"/>
        <v>30.84</v>
      </c>
      <c r="M22" s="13"/>
      <c r="N22" s="13"/>
      <c r="O22" s="13" t="s">
        <v>135</v>
      </c>
      <c r="P22" s="13" t="s">
        <v>93</v>
      </c>
      <c r="Q22" s="13" t="s">
        <v>94</v>
      </c>
      <c r="R22" s="13" t="s">
        <v>95</v>
      </c>
      <c r="S22" s="13" t="s">
        <v>96</v>
      </c>
      <c r="T22" s="13" t="s">
        <v>107</v>
      </c>
      <c r="U22" s="13" t="s">
        <v>108</v>
      </c>
      <c r="V22" s="46"/>
      <c r="W22" s="12">
        <f t="shared" si="4"/>
        <v>6.168</v>
      </c>
      <c r="X22" s="47" t="s">
        <v>136</v>
      </c>
      <c r="Y22" s="47" t="s">
        <v>137</v>
      </c>
      <c r="Z22" s="11"/>
      <c r="AA22" s="55"/>
    </row>
    <row r="23" s="1" customFormat="1" ht="88" customHeight="1" spans="1:27">
      <c r="A23" s="10">
        <v>21</v>
      </c>
      <c r="B23" s="11" t="s">
        <v>140</v>
      </c>
      <c r="C23" s="13" t="s">
        <v>33</v>
      </c>
      <c r="D23" s="13" t="s">
        <v>87</v>
      </c>
      <c r="E23" s="16" t="s">
        <v>110</v>
      </c>
      <c r="F23" s="17" t="s">
        <v>134</v>
      </c>
      <c r="G23" s="13" t="s">
        <v>90</v>
      </c>
      <c r="H23" s="13">
        <v>11</v>
      </c>
      <c r="I23" s="13">
        <v>8</v>
      </c>
      <c r="J23" s="13">
        <v>28.48</v>
      </c>
      <c r="K23" s="12"/>
      <c r="L23" s="13">
        <f t="shared" si="3"/>
        <v>28.48</v>
      </c>
      <c r="M23" s="13"/>
      <c r="N23" s="13"/>
      <c r="O23" s="13" t="s">
        <v>135</v>
      </c>
      <c r="P23" s="13" t="s">
        <v>93</v>
      </c>
      <c r="Q23" s="13" t="s">
        <v>94</v>
      </c>
      <c r="R23" s="13" t="s">
        <v>95</v>
      </c>
      <c r="S23" s="13" t="s">
        <v>96</v>
      </c>
      <c r="T23" s="13" t="s">
        <v>111</v>
      </c>
      <c r="U23" s="13" t="s">
        <v>112</v>
      </c>
      <c r="V23" s="46"/>
      <c r="W23" s="12">
        <f t="shared" si="4"/>
        <v>5.696</v>
      </c>
      <c r="X23" s="47" t="s">
        <v>136</v>
      </c>
      <c r="Y23" s="47" t="s">
        <v>137</v>
      </c>
      <c r="Z23" s="11"/>
      <c r="AA23" s="55"/>
    </row>
    <row r="24" s="1" customFormat="1" ht="88" customHeight="1" spans="1:27">
      <c r="A24" s="10">
        <v>22</v>
      </c>
      <c r="B24" s="11" t="s">
        <v>141</v>
      </c>
      <c r="C24" s="13" t="s">
        <v>33</v>
      </c>
      <c r="D24" s="13" t="s">
        <v>87</v>
      </c>
      <c r="E24" s="16" t="s">
        <v>114</v>
      </c>
      <c r="F24" s="17" t="s">
        <v>134</v>
      </c>
      <c r="G24" s="13" t="s">
        <v>90</v>
      </c>
      <c r="H24" s="13">
        <v>9</v>
      </c>
      <c r="I24" s="13">
        <v>8</v>
      </c>
      <c r="J24" s="13">
        <f t="shared" si="2"/>
        <v>23.13</v>
      </c>
      <c r="K24" s="12"/>
      <c r="L24" s="13">
        <f t="shared" si="3"/>
        <v>23.13</v>
      </c>
      <c r="M24" s="13"/>
      <c r="N24" s="13"/>
      <c r="O24" s="13" t="s">
        <v>135</v>
      </c>
      <c r="P24" s="13" t="s">
        <v>93</v>
      </c>
      <c r="Q24" s="13" t="s">
        <v>94</v>
      </c>
      <c r="R24" s="13" t="s">
        <v>95</v>
      </c>
      <c r="S24" s="13" t="s">
        <v>96</v>
      </c>
      <c r="T24" s="13" t="s">
        <v>115</v>
      </c>
      <c r="U24" s="13" t="s">
        <v>116</v>
      </c>
      <c r="V24" s="46"/>
      <c r="W24" s="12">
        <f t="shared" si="4"/>
        <v>4.626</v>
      </c>
      <c r="X24" s="47" t="s">
        <v>136</v>
      </c>
      <c r="Y24" s="47" t="s">
        <v>137</v>
      </c>
      <c r="Z24" s="11"/>
      <c r="AA24" s="55"/>
    </row>
    <row r="25" s="1" customFormat="1" ht="88" customHeight="1" spans="1:27">
      <c r="A25" s="10">
        <v>23</v>
      </c>
      <c r="B25" s="11" t="s">
        <v>142</v>
      </c>
      <c r="C25" s="13" t="s">
        <v>33</v>
      </c>
      <c r="D25" s="13" t="s">
        <v>87</v>
      </c>
      <c r="E25" s="16" t="s">
        <v>118</v>
      </c>
      <c r="F25" s="17" t="s">
        <v>134</v>
      </c>
      <c r="G25" s="13" t="s">
        <v>90</v>
      </c>
      <c r="H25" s="13">
        <v>15</v>
      </c>
      <c r="I25" s="13">
        <v>8</v>
      </c>
      <c r="J25" s="13">
        <f t="shared" si="2"/>
        <v>38.55</v>
      </c>
      <c r="K25" s="12"/>
      <c r="L25" s="13">
        <f t="shared" si="3"/>
        <v>38.55</v>
      </c>
      <c r="M25" s="13"/>
      <c r="N25" s="13"/>
      <c r="O25" s="13" t="s">
        <v>135</v>
      </c>
      <c r="P25" s="13" t="s">
        <v>93</v>
      </c>
      <c r="Q25" s="13" t="s">
        <v>94</v>
      </c>
      <c r="R25" s="13" t="s">
        <v>95</v>
      </c>
      <c r="S25" s="13" t="s">
        <v>96</v>
      </c>
      <c r="T25" s="13" t="s">
        <v>119</v>
      </c>
      <c r="U25" s="13" t="s">
        <v>120</v>
      </c>
      <c r="V25" s="46"/>
      <c r="W25" s="12">
        <f t="shared" si="4"/>
        <v>7.71</v>
      </c>
      <c r="X25" s="47" t="s">
        <v>136</v>
      </c>
      <c r="Y25" s="47" t="s">
        <v>137</v>
      </c>
      <c r="Z25" s="11"/>
      <c r="AA25" s="55"/>
    </row>
    <row r="26" s="1" customFormat="1" ht="88" customHeight="1" spans="1:27">
      <c r="A26" s="10">
        <v>24</v>
      </c>
      <c r="B26" s="11" t="s">
        <v>143</v>
      </c>
      <c r="C26" s="13" t="s">
        <v>33</v>
      </c>
      <c r="D26" s="13" t="s">
        <v>87</v>
      </c>
      <c r="E26" s="16" t="s">
        <v>122</v>
      </c>
      <c r="F26" s="17" t="s">
        <v>144</v>
      </c>
      <c r="G26" s="13" t="s">
        <v>90</v>
      </c>
      <c r="H26" s="13">
        <v>6</v>
      </c>
      <c r="I26" s="13">
        <v>8</v>
      </c>
      <c r="J26" s="13">
        <f t="shared" si="2"/>
        <v>15.42</v>
      </c>
      <c r="K26" s="12"/>
      <c r="L26" s="13">
        <f t="shared" si="3"/>
        <v>15.42</v>
      </c>
      <c r="M26" s="13"/>
      <c r="N26" s="13"/>
      <c r="O26" s="13" t="s">
        <v>135</v>
      </c>
      <c r="P26" s="13" t="s">
        <v>93</v>
      </c>
      <c r="Q26" s="13" t="s">
        <v>94</v>
      </c>
      <c r="R26" s="13" t="s">
        <v>95</v>
      </c>
      <c r="S26" s="13" t="s">
        <v>96</v>
      </c>
      <c r="T26" s="13" t="s">
        <v>123</v>
      </c>
      <c r="U26" s="13" t="s">
        <v>124</v>
      </c>
      <c r="V26" s="46"/>
      <c r="W26" s="12">
        <f t="shared" si="4"/>
        <v>3.084</v>
      </c>
      <c r="X26" s="47" t="s">
        <v>136</v>
      </c>
      <c r="Y26" s="47" t="s">
        <v>137</v>
      </c>
      <c r="Z26" s="11"/>
      <c r="AA26" s="55"/>
    </row>
    <row r="27" s="1" customFormat="1" ht="88" customHeight="1" spans="1:27">
      <c r="A27" s="10">
        <v>25</v>
      </c>
      <c r="B27" s="11" t="s">
        <v>145</v>
      </c>
      <c r="C27" s="13" t="s">
        <v>33</v>
      </c>
      <c r="D27" s="13" t="s">
        <v>87</v>
      </c>
      <c r="E27" s="16" t="s">
        <v>126</v>
      </c>
      <c r="F27" s="17" t="s">
        <v>146</v>
      </c>
      <c r="G27" s="13" t="s">
        <v>90</v>
      </c>
      <c r="H27" s="13">
        <v>10</v>
      </c>
      <c r="I27" s="13">
        <v>8</v>
      </c>
      <c r="J27" s="13">
        <f t="shared" si="2"/>
        <v>25.7</v>
      </c>
      <c r="K27" s="12"/>
      <c r="L27" s="13">
        <f t="shared" si="3"/>
        <v>25.7</v>
      </c>
      <c r="M27" s="13"/>
      <c r="N27" s="13"/>
      <c r="O27" s="13" t="s">
        <v>135</v>
      </c>
      <c r="P27" s="13" t="s">
        <v>93</v>
      </c>
      <c r="Q27" s="13" t="s">
        <v>94</v>
      </c>
      <c r="R27" s="13" t="s">
        <v>95</v>
      </c>
      <c r="S27" s="13" t="s">
        <v>96</v>
      </c>
      <c r="T27" s="13" t="s">
        <v>127</v>
      </c>
      <c r="U27" s="13" t="s">
        <v>128</v>
      </c>
      <c r="V27" s="46"/>
      <c r="W27" s="12">
        <f t="shared" si="4"/>
        <v>5.14</v>
      </c>
      <c r="X27" s="47" t="s">
        <v>136</v>
      </c>
      <c r="Y27" s="47" t="s">
        <v>137</v>
      </c>
      <c r="Z27" s="11"/>
      <c r="AA27" s="55"/>
    </row>
    <row r="28" s="1" customFormat="1" ht="88" customHeight="1" spans="1:27">
      <c r="A28" s="10">
        <v>26</v>
      </c>
      <c r="B28" s="11" t="s">
        <v>147</v>
      </c>
      <c r="C28" s="13" t="s">
        <v>33</v>
      </c>
      <c r="D28" s="13" t="s">
        <v>87</v>
      </c>
      <c r="E28" s="16" t="s">
        <v>130</v>
      </c>
      <c r="F28" s="17" t="s">
        <v>148</v>
      </c>
      <c r="G28" s="13" t="s">
        <v>90</v>
      </c>
      <c r="H28" s="13">
        <v>9</v>
      </c>
      <c r="I28" s="13">
        <v>8</v>
      </c>
      <c r="J28" s="13">
        <f t="shared" si="2"/>
        <v>23.13</v>
      </c>
      <c r="K28" s="12"/>
      <c r="L28" s="13">
        <f t="shared" si="3"/>
        <v>23.13</v>
      </c>
      <c r="M28" s="13"/>
      <c r="N28" s="13"/>
      <c r="O28" s="13" t="s">
        <v>135</v>
      </c>
      <c r="P28" s="13" t="s">
        <v>93</v>
      </c>
      <c r="Q28" s="13" t="s">
        <v>94</v>
      </c>
      <c r="R28" s="13" t="s">
        <v>95</v>
      </c>
      <c r="S28" s="13" t="s">
        <v>96</v>
      </c>
      <c r="T28" s="13" t="s">
        <v>131</v>
      </c>
      <c r="U28" s="13" t="s">
        <v>132</v>
      </c>
      <c r="V28" s="46"/>
      <c r="W28" s="12">
        <f t="shared" si="4"/>
        <v>4.626</v>
      </c>
      <c r="X28" s="47" t="s">
        <v>136</v>
      </c>
      <c r="Y28" s="47" t="s">
        <v>137</v>
      </c>
      <c r="Z28" s="11"/>
      <c r="AA28" s="55"/>
    </row>
    <row r="29" s="1" customFormat="1" ht="88" customHeight="1" spans="1:27">
      <c r="A29" s="10">
        <v>27</v>
      </c>
      <c r="B29" s="11" t="s">
        <v>149</v>
      </c>
      <c r="C29" s="11" t="s">
        <v>33</v>
      </c>
      <c r="D29" s="11" t="s">
        <v>87</v>
      </c>
      <c r="E29" s="17" t="s">
        <v>150</v>
      </c>
      <c r="F29" s="17" t="s">
        <v>151</v>
      </c>
      <c r="G29" s="11" t="s">
        <v>90</v>
      </c>
      <c r="H29" s="11">
        <v>134</v>
      </c>
      <c r="I29" s="11">
        <v>10</v>
      </c>
      <c r="J29" s="11">
        <v>1206</v>
      </c>
      <c r="K29" s="11"/>
      <c r="L29" s="11">
        <v>206.6</v>
      </c>
      <c r="M29" s="11"/>
      <c r="N29" s="11">
        <v>999.4</v>
      </c>
      <c r="O29" s="11" t="s">
        <v>152</v>
      </c>
      <c r="P29" s="11" t="s">
        <v>93</v>
      </c>
      <c r="Q29" s="11" t="s">
        <v>94</v>
      </c>
      <c r="R29" s="11" t="s">
        <v>93</v>
      </c>
      <c r="S29" s="11" t="s">
        <v>94</v>
      </c>
      <c r="T29" s="11" t="s">
        <v>93</v>
      </c>
      <c r="U29" s="11" t="s">
        <v>94</v>
      </c>
      <c r="V29" s="11"/>
      <c r="W29" s="12">
        <f t="shared" si="4"/>
        <v>41.32</v>
      </c>
      <c r="X29" s="11" t="s">
        <v>136</v>
      </c>
      <c r="Y29" s="11" t="s">
        <v>137</v>
      </c>
      <c r="Z29" s="11"/>
      <c r="AA29" s="55"/>
    </row>
    <row r="30" s="1" customFormat="1" ht="140" customHeight="1" spans="1:27">
      <c r="A30" s="10">
        <v>28</v>
      </c>
      <c r="B30" s="11" t="s">
        <v>153</v>
      </c>
      <c r="C30" s="12" t="s">
        <v>33</v>
      </c>
      <c r="D30" s="12" t="s">
        <v>60</v>
      </c>
      <c r="E30" s="12" t="s">
        <v>154</v>
      </c>
      <c r="F30" s="18" t="s">
        <v>155</v>
      </c>
      <c r="G30" s="12" t="s">
        <v>156</v>
      </c>
      <c r="H30" s="12">
        <v>80</v>
      </c>
      <c r="I30" s="12" t="s">
        <v>157</v>
      </c>
      <c r="J30" s="12">
        <v>15825</v>
      </c>
      <c r="K30" s="12">
        <v>11391.289</v>
      </c>
      <c r="L30" s="12">
        <v>4433.711</v>
      </c>
      <c r="M30" s="12"/>
      <c r="O30" s="12" t="s">
        <v>158</v>
      </c>
      <c r="P30" s="12" t="s">
        <v>159</v>
      </c>
      <c r="Q30" s="12" t="s">
        <v>160</v>
      </c>
      <c r="R30" s="12" t="s">
        <v>161</v>
      </c>
      <c r="S30" s="12" t="s">
        <v>162</v>
      </c>
      <c r="T30" s="12" t="s">
        <v>163</v>
      </c>
      <c r="U30" s="12" t="s">
        <v>164</v>
      </c>
      <c r="V30" s="11" t="s">
        <v>165</v>
      </c>
      <c r="W30" s="12">
        <v>500</v>
      </c>
      <c r="X30" s="11" t="s">
        <v>166</v>
      </c>
      <c r="Y30" s="11" t="s">
        <v>167</v>
      </c>
      <c r="Z30" s="11" t="s">
        <v>168</v>
      </c>
      <c r="AA30" s="37"/>
    </row>
    <row r="31" s="1" customFormat="1" ht="81" customHeight="1" spans="1:27">
      <c r="A31" s="10">
        <v>30</v>
      </c>
      <c r="B31" s="19" t="s">
        <v>169</v>
      </c>
      <c r="C31" s="12" t="s">
        <v>33</v>
      </c>
      <c r="D31" s="19" t="s">
        <v>46</v>
      </c>
      <c r="E31" s="19" t="s">
        <v>170</v>
      </c>
      <c r="F31" s="20" t="s">
        <v>171</v>
      </c>
      <c r="G31" s="19" t="s">
        <v>49</v>
      </c>
      <c r="H31" s="19">
        <v>3.5</v>
      </c>
      <c r="I31" s="12" t="s">
        <v>172</v>
      </c>
      <c r="J31" s="19">
        <v>600</v>
      </c>
      <c r="K31" s="19">
        <v>360</v>
      </c>
      <c r="L31" s="19">
        <v>240</v>
      </c>
      <c r="M31" s="19"/>
      <c r="N31" s="19"/>
      <c r="O31" s="19">
        <f>600/3.5</f>
        <v>171.428571428571</v>
      </c>
      <c r="P31" s="12" t="s">
        <v>173</v>
      </c>
      <c r="Q31" s="12" t="s">
        <v>174</v>
      </c>
      <c r="R31" s="12" t="s">
        <v>173</v>
      </c>
      <c r="S31" s="12" t="s">
        <v>174</v>
      </c>
      <c r="T31" s="12" t="s">
        <v>175</v>
      </c>
      <c r="U31" s="12" t="s">
        <v>176</v>
      </c>
      <c r="V31" s="41"/>
      <c r="W31" s="46">
        <v>120</v>
      </c>
      <c r="X31" s="46" t="s">
        <v>177</v>
      </c>
      <c r="Y31" s="46" t="s">
        <v>178</v>
      </c>
      <c r="Z31" s="46" t="s">
        <v>179</v>
      </c>
      <c r="AA31" s="55"/>
    </row>
    <row r="32" s="1" customFormat="1" ht="57" customHeight="1" spans="1:27">
      <c r="A32" s="10">
        <v>37</v>
      </c>
      <c r="B32" s="12" t="s">
        <v>180</v>
      </c>
      <c r="C32" s="12" t="s">
        <v>33</v>
      </c>
      <c r="D32" s="12" t="s">
        <v>181</v>
      </c>
      <c r="E32" s="12" t="s">
        <v>182</v>
      </c>
      <c r="F32" s="12" t="s">
        <v>183</v>
      </c>
      <c r="G32" s="10" t="s">
        <v>184</v>
      </c>
      <c r="H32" s="10">
        <v>4000</v>
      </c>
      <c r="I32" s="10" t="s">
        <v>185</v>
      </c>
      <c r="J32" s="10">
        <v>48</v>
      </c>
      <c r="K32" s="10"/>
      <c r="L32" s="10">
        <v>48</v>
      </c>
      <c r="M32" s="10"/>
      <c r="N32" s="10"/>
      <c r="O32" s="12" t="s">
        <v>186</v>
      </c>
      <c r="P32" s="35" t="s">
        <v>187</v>
      </c>
      <c r="Q32" s="35" t="s">
        <v>188</v>
      </c>
      <c r="R32" s="35" t="s">
        <v>187</v>
      </c>
      <c r="S32" s="35" t="s">
        <v>188</v>
      </c>
      <c r="T32" s="35" t="s">
        <v>189</v>
      </c>
      <c r="U32" s="35" t="s">
        <v>190</v>
      </c>
      <c r="V32" s="48"/>
      <c r="W32" s="49">
        <v>48</v>
      </c>
      <c r="X32" s="48" t="s">
        <v>191</v>
      </c>
      <c r="Y32" s="48" t="s">
        <v>192</v>
      </c>
      <c r="Z32" s="56"/>
      <c r="AA32" s="55"/>
    </row>
    <row r="33" s="1" customFormat="1" ht="96" customHeight="1" spans="1:27">
      <c r="A33" s="10">
        <v>38</v>
      </c>
      <c r="B33" s="11" t="s">
        <v>193</v>
      </c>
      <c r="C33" s="21" t="s">
        <v>194</v>
      </c>
      <c r="D33" s="21" t="s">
        <v>34</v>
      </c>
      <c r="E33" s="21" t="s">
        <v>195</v>
      </c>
      <c r="F33" s="22" t="s">
        <v>196</v>
      </c>
      <c r="G33" s="23" t="s">
        <v>197</v>
      </c>
      <c r="H33" s="23">
        <v>30717</v>
      </c>
      <c r="I33" s="23" t="s">
        <v>38</v>
      </c>
      <c r="J33" s="36">
        <v>215.019</v>
      </c>
      <c r="K33" s="36"/>
      <c r="L33" s="36">
        <v>215.019</v>
      </c>
      <c r="M33" s="36"/>
      <c r="N33" s="36"/>
      <c r="O33" s="36" t="s">
        <v>198</v>
      </c>
      <c r="P33" s="36" t="s">
        <v>199</v>
      </c>
      <c r="Q33" s="36" t="s">
        <v>200</v>
      </c>
      <c r="R33" s="36" t="s">
        <v>199</v>
      </c>
      <c r="S33" s="36" t="s">
        <v>200</v>
      </c>
      <c r="T33" s="36" t="s">
        <v>201</v>
      </c>
      <c r="U33" s="36" t="s">
        <v>202</v>
      </c>
      <c r="V33" s="50"/>
      <c r="W33" s="36">
        <v>215.019</v>
      </c>
      <c r="X33" s="51" t="s">
        <v>43</v>
      </c>
      <c r="Y33" s="57" t="s">
        <v>44</v>
      </c>
      <c r="Z33" s="57"/>
      <c r="AA33" s="55"/>
    </row>
    <row r="34" s="1" customFormat="1" ht="78" customHeight="1" spans="1:27">
      <c r="A34" s="10">
        <v>39</v>
      </c>
      <c r="B34" s="11" t="s">
        <v>203</v>
      </c>
      <c r="C34" s="21" t="s">
        <v>194</v>
      </c>
      <c r="D34" s="21" t="s">
        <v>34</v>
      </c>
      <c r="E34" s="21" t="s">
        <v>195</v>
      </c>
      <c r="F34" s="22" t="s">
        <v>204</v>
      </c>
      <c r="G34" s="23" t="s">
        <v>197</v>
      </c>
      <c r="H34" s="23">
        <v>1050</v>
      </c>
      <c r="I34" s="23" t="s">
        <v>38</v>
      </c>
      <c r="J34" s="36">
        <v>12</v>
      </c>
      <c r="K34" s="36"/>
      <c r="L34" s="36">
        <v>12</v>
      </c>
      <c r="M34" s="36"/>
      <c r="N34" s="36"/>
      <c r="O34" s="36"/>
      <c r="P34" s="36" t="s">
        <v>199</v>
      </c>
      <c r="Q34" s="36" t="s">
        <v>200</v>
      </c>
      <c r="R34" s="36" t="s">
        <v>199</v>
      </c>
      <c r="S34" s="36" t="s">
        <v>200</v>
      </c>
      <c r="T34" s="36" t="s">
        <v>199</v>
      </c>
      <c r="U34" s="36" t="s">
        <v>200</v>
      </c>
      <c r="V34" s="50"/>
      <c r="W34" s="36">
        <v>12</v>
      </c>
      <c r="X34" s="51" t="s">
        <v>43</v>
      </c>
      <c r="Y34" s="57" t="s">
        <v>44</v>
      </c>
      <c r="Z34" s="57"/>
      <c r="AA34" s="55"/>
    </row>
    <row r="35" s="1" customFormat="1" ht="78" customHeight="1" spans="1:27">
      <c r="A35" s="10">
        <v>44</v>
      </c>
      <c r="B35" s="11" t="s">
        <v>205</v>
      </c>
      <c r="C35" s="24" t="s">
        <v>33</v>
      </c>
      <c r="D35" s="13" t="s">
        <v>34</v>
      </c>
      <c r="E35" s="13" t="s">
        <v>35</v>
      </c>
      <c r="F35" s="13" t="s">
        <v>206</v>
      </c>
      <c r="G35" s="13" t="s">
        <v>197</v>
      </c>
      <c r="H35" s="13">
        <v>54230</v>
      </c>
      <c r="I35" s="13" t="s">
        <v>38</v>
      </c>
      <c r="J35" s="13">
        <v>630</v>
      </c>
      <c r="K35" s="13"/>
      <c r="L35" s="13">
        <v>630</v>
      </c>
      <c r="M35" s="13"/>
      <c r="N35" s="13"/>
      <c r="O35" s="13" t="s">
        <v>207</v>
      </c>
      <c r="P35" s="12" t="s">
        <v>199</v>
      </c>
      <c r="Q35" s="12" t="s">
        <v>200</v>
      </c>
      <c r="R35" s="13" t="s">
        <v>208</v>
      </c>
      <c r="S35" s="13" t="s">
        <v>209</v>
      </c>
      <c r="T35" s="13" t="s">
        <v>208</v>
      </c>
      <c r="U35" s="13" t="s">
        <v>209</v>
      </c>
      <c r="V35" s="12"/>
      <c r="W35" s="43">
        <v>630</v>
      </c>
      <c r="X35" s="43" t="s">
        <v>43</v>
      </c>
      <c r="Y35" s="58" t="s">
        <v>210</v>
      </c>
      <c r="Z35" s="43"/>
      <c r="AA35" s="55"/>
    </row>
    <row r="36" s="1" customFormat="1" ht="63" customHeight="1" spans="1:27">
      <c r="A36" s="10">
        <v>47</v>
      </c>
      <c r="B36" s="11" t="s">
        <v>211</v>
      </c>
      <c r="C36" s="12" t="s">
        <v>194</v>
      </c>
      <c r="D36" s="12" t="s">
        <v>87</v>
      </c>
      <c r="E36" s="12" t="s">
        <v>212</v>
      </c>
      <c r="F36" s="11" t="s">
        <v>213</v>
      </c>
      <c r="G36" s="12" t="s">
        <v>214</v>
      </c>
      <c r="H36" s="12" t="s">
        <v>215</v>
      </c>
      <c r="I36" s="12" t="s">
        <v>216</v>
      </c>
      <c r="J36" s="12">
        <v>500</v>
      </c>
      <c r="K36" s="12"/>
      <c r="L36" s="12">
        <v>500</v>
      </c>
      <c r="M36" s="12"/>
      <c r="N36" s="12"/>
      <c r="O36" s="12" t="s">
        <v>217</v>
      </c>
      <c r="P36" s="12" t="s">
        <v>218</v>
      </c>
      <c r="Q36" s="12" t="s">
        <v>219</v>
      </c>
      <c r="R36" s="12" t="s">
        <v>218</v>
      </c>
      <c r="S36" s="12" t="s">
        <v>219</v>
      </c>
      <c r="T36" s="12" t="s">
        <v>218</v>
      </c>
      <c r="U36" s="12" t="s">
        <v>219</v>
      </c>
      <c r="V36" s="50"/>
      <c r="W36" s="11">
        <v>150</v>
      </c>
      <c r="X36" s="11" t="s">
        <v>220</v>
      </c>
      <c r="Y36" s="11" t="s">
        <v>192</v>
      </c>
      <c r="Z36" s="11"/>
      <c r="AA36" s="55"/>
    </row>
    <row r="37" s="1" customFormat="1" ht="71" customHeight="1" spans="1:27">
      <c r="A37" s="10">
        <v>55</v>
      </c>
      <c r="B37" s="25" t="s">
        <v>221</v>
      </c>
      <c r="C37" s="12" t="s">
        <v>33</v>
      </c>
      <c r="D37" s="12" t="s">
        <v>46</v>
      </c>
      <c r="E37" s="11" t="s">
        <v>150</v>
      </c>
      <c r="F37" s="26" t="s">
        <v>222</v>
      </c>
      <c r="G37" s="12" t="s">
        <v>223</v>
      </c>
      <c r="H37" s="11">
        <v>104</v>
      </c>
      <c r="I37" s="12" t="s">
        <v>224</v>
      </c>
      <c r="J37" s="37">
        <v>1523.5</v>
      </c>
      <c r="K37" s="37">
        <v>914.1</v>
      </c>
      <c r="L37" s="37">
        <v>609.4</v>
      </c>
      <c r="M37" s="37"/>
      <c r="N37" s="37"/>
      <c r="O37" s="37"/>
      <c r="P37" s="37" t="s">
        <v>225</v>
      </c>
      <c r="Q37" s="37" t="s">
        <v>226</v>
      </c>
      <c r="R37" s="52" t="s">
        <v>227</v>
      </c>
      <c r="S37" s="52" t="s">
        <v>228</v>
      </c>
      <c r="T37" s="52" t="s">
        <v>227</v>
      </c>
      <c r="U37" s="52" t="s">
        <v>228</v>
      </c>
      <c r="V37" s="52"/>
      <c r="W37" s="37">
        <v>304.7</v>
      </c>
      <c r="X37" s="52" t="s">
        <v>229</v>
      </c>
      <c r="Y37" s="52" t="s">
        <v>230</v>
      </c>
      <c r="Z37" s="52" t="s">
        <v>179</v>
      </c>
      <c r="AA37" s="55"/>
    </row>
    <row r="38" s="1" customFormat="1" ht="75" customHeight="1" spans="1:27">
      <c r="A38" s="10">
        <v>61</v>
      </c>
      <c r="B38" s="11" t="s">
        <v>231</v>
      </c>
      <c r="C38" s="12" t="s">
        <v>232</v>
      </c>
      <c r="D38" s="12" t="s">
        <v>34</v>
      </c>
      <c r="E38" s="12" t="s">
        <v>233</v>
      </c>
      <c r="F38" s="11" t="s">
        <v>234</v>
      </c>
      <c r="G38" s="12" t="s">
        <v>235</v>
      </c>
      <c r="H38" s="12">
        <v>35</v>
      </c>
      <c r="I38" s="12" t="s">
        <v>224</v>
      </c>
      <c r="J38" s="12">
        <v>84</v>
      </c>
      <c r="K38" s="38"/>
      <c r="L38" s="12">
        <v>35</v>
      </c>
      <c r="M38" t="s">
        <v>236</v>
      </c>
      <c r="N38" s="12">
        <v>49</v>
      </c>
      <c r="O38" s="12" t="s">
        <v>237</v>
      </c>
      <c r="P38" s="12" t="s">
        <v>238</v>
      </c>
      <c r="Q38" s="12" t="s">
        <v>239</v>
      </c>
      <c r="R38" s="12" t="s">
        <v>238</v>
      </c>
      <c r="S38" s="12" t="s">
        <v>239</v>
      </c>
      <c r="T38" s="12" t="s">
        <v>240</v>
      </c>
      <c r="U38" s="12" t="s">
        <v>241</v>
      </c>
      <c r="V38" s="50" t="s">
        <v>83</v>
      </c>
      <c r="W38" s="12">
        <v>35</v>
      </c>
      <c r="X38" s="11" t="s">
        <v>242</v>
      </c>
      <c r="Y38" s="11" t="s">
        <v>243</v>
      </c>
      <c r="Z38" s="52" t="s">
        <v>58</v>
      </c>
      <c r="AA38" s="55"/>
    </row>
    <row r="39" s="1" customFormat="1" ht="57" customHeight="1" spans="1:27">
      <c r="A39" s="10">
        <v>62</v>
      </c>
      <c r="B39" s="11" t="s">
        <v>244</v>
      </c>
      <c r="C39" s="12" t="s">
        <v>232</v>
      </c>
      <c r="D39" s="12" t="s">
        <v>34</v>
      </c>
      <c r="E39" s="12" t="s">
        <v>233</v>
      </c>
      <c r="F39" s="11" t="s">
        <v>234</v>
      </c>
      <c r="G39" s="12" t="s">
        <v>235</v>
      </c>
      <c r="H39" s="12">
        <v>35</v>
      </c>
      <c r="I39" s="12" t="s">
        <v>224</v>
      </c>
      <c r="J39" s="12">
        <v>84</v>
      </c>
      <c r="K39" s="38"/>
      <c r="L39" s="12">
        <v>35</v>
      </c>
      <c r="M39" s="12"/>
      <c r="N39" s="12">
        <v>49</v>
      </c>
      <c r="O39" s="12" t="s">
        <v>237</v>
      </c>
      <c r="P39" s="12" t="s">
        <v>238</v>
      </c>
      <c r="Q39" s="12" t="s">
        <v>239</v>
      </c>
      <c r="R39" s="12" t="s">
        <v>238</v>
      </c>
      <c r="S39" s="12" t="s">
        <v>239</v>
      </c>
      <c r="T39" s="12" t="s">
        <v>245</v>
      </c>
      <c r="U39" s="12" t="s">
        <v>246</v>
      </c>
      <c r="V39" s="50" t="s">
        <v>83</v>
      </c>
      <c r="W39" s="12">
        <v>35</v>
      </c>
      <c r="X39" s="11" t="s">
        <v>242</v>
      </c>
      <c r="Y39" s="11" t="s">
        <v>243</v>
      </c>
      <c r="Z39" s="52" t="s">
        <v>58</v>
      </c>
      <c r="AA39" s="55"/>
    </row>
    <row r="40" s="1" customFormat="1" ht="87" customHeight="1" spans="1:27">
      <c r="A40" s="10">
        <v>63</v>
      </c>
      <c r="B40" s="11" t="s">
        <v>247</v>
      </c>
      <c r="C40" s="12" t="s">
        <v>232</v>
      </c>
      <c r="D40" s="12" t="s">
        <v>34</v>
      </c>
      <c r="E40" s="12" t="s">
        <v>233</v>
      </c>
      <c r="F40" s="11" t="s">
        <v>234</v>
      </c>
      <c r="G40" s="12" t="s">
        <v>235</v>
      </c>
      <c r="H40" s="12">
        <v>86</v>
      </c>
      <c r="I40" s="12" t="s">
        <v>224</v>
      </c>
      <c r="J40" s="12">
        <v>206.4</v>
      </c>
      <c r="K40" s="38"/>
      <c r="L40" s="12">
        <v>86</v>
      </c>
      <c r="M40" s="12"/>
      <c r="N40" s="12">
        <v>120.4</v>
      </c>
      <c r="O40" s="12" t="s">
        <v>237</v>
      </c>
      <c r="P40" s="12" t="s">
        <v>238</v>
      </c>
      <c r="Q40" s="12" t="s">
        <v>239</v>
      </c>
      <c r="R40" s="12" t="s">
        <v>238</v>
      </c>
      <c r="S40" s="12" t="s">
        <v>239</v>
      </c>
      <c r="T40" s="12" t="s">
        <v>248</v>
      </c>
      <c r="U40" s="12" t="s">
        <v>249</v>
      </c>
      <c r="V40" s="50" t="s">
        <v>83</v>
      </c>
      <c r="W40" s="12">
        <v>86</v>
      </c>
      <c r="X40" s="11" t="s">
        <v>242</v>
      </c>
      <c r="Y40" s="11" t="s">
        <v>243</v>
      </c>
      <c r="Z40" s="52" t="s">
        <v>58</v>
      </c>
      <c r="AA40" s="55"/>
    </row>
    <row r="41" s="1" customFormat="1" ht="96" customHeight="1" spans="1:27">
      <c r="A41" s="10">
        <v>64</v>
      </c>
      <c r="B41" s="11" t="s">
        <v>250</v>
      </c>
      <c r="C41" s="12" t="s">
        <v>232</v>
      </c>
      <c r="D41" s="12" t="s">
        <v>34</v>
      </c>
      <c r="E41" s="12" t="s">
        <v>233</v>
      </c>
      <c r="F41" s="11" t="s">
        <v>234</v>
      </c>
      <c r="G41" s="12" t="s">
        <v>235</v>
      </c>
      <c r="H41" s="12">
        <v>38</v>
      </c>
      <c r="I41" s="12" t="s">
        <v>224</v>
      </c>
      <c r="J41" s="12">
        <v>91.2</v>
      </c>
      <c r="K41" s="38"/>
      <c r="L41" s="12">
        <v>38</v>
      </c>
      <c r="M41" s="12"/>
      <c r="N41" s="12">
        <v>53.2</v>
      </c>
      <c r="O41" s="12" t="s">
        <v>237</v>
      </c>
      <c r="P41" s="12" t="s">
        <v>238</v>
      </c>
      <c r="Q41" s="12" t="s">
        <v>239</v>
      </c>
      <c r="R41" s="12" t="s">
        <v>238</v>
      </c>
      <c r="S41" s="12" t="s">
        <v>239</v>
      </c>
      <c r="T41" s="12" t="s">
        <v>251</v>
      </c>
      <c r="U41" s="12" t="s">
        <v>252</v>
      </c>
      <c r="V41" s="50" t="s">
        <v>83</v>
      </c>
      <c r="W41" s="12">
        <v>38</v>
      </c>
      <c r="X41" s="11" t="s">
        <v>242</v>
      </c>
      <c r="Y41" s="11" t="s">
        <v>243</v>
      </c>
      <c r="Z41" s="52" t="s">
        <v>58</v>
      </c>
      <c r="AA41" s="55"/>
    </row>
    <row r="42" s="1" customFormat="1" ht="93" customHeight="1" spans="1:27">
      <c r="A42" s="10">
        <v>65</v>
      </c>
      <c r="B42" s="11" t="s">
        <v>253</v>
      </c>
      <c r="C42" s="12" t="s">
        <v>232</v>
      </c>
      <c r="D42" s="12" t="s">
        <v>34</v>
      </c>
      <c r="E42" s="12" t="s">
        <v>233</v>
      </c>
      <c r="F42" s="11" t="s">
        <v>234</v>
      </c>
      <c r="G42" s="12" t="s">
        <v>235</v>
      </c>
      <c r="H42" s="12">
        <v>38</v>
      </c>
      <c r="I42" s="12" t="s">
        <v>224</v>
      </c>
      <c r="J42" s="12">
        <v>91.2</v>
      </c>
      <c r="K42" s="38"/>
      <c r="L42" s="12">
        <v>38</v>
      </c>
      <c r="M42" s="12"/>
      <c r="N42" s="12">
        <v>53.2</v>
      </c>
      <c r="O42" s="12" t="s">
        <v>237</v>
      </c>
      <c r="P42" s="12" t="s">
        <v>238</v>
      </c>
      <c r="Q42" s="12" t="s">
        <v>239</v>
      </c>
      <c r="R42" s="12" t="s">
        <v>238</v>
      </c>
      <c r="S42" s="12" t="s">
        <v>239</v>
      </c>
      <c r="T42" s="12" t="s">
        <v>254</v>
      </c>
      <c r="U42" s="12" t="s">
        <v>255</v>
      </c>
      <c r="V42" s="50" t="s">
        <v>83</v>
      </c>
      <c r="W42" s="12">
        <v>38</v>
      </c>
      <c r="X42" s="11" t="s">
        <v>242</v>
      </c>
      <c r="Y42" s="11" t="s">
        <v>243</v>
      </c>
      <c r="Z42" s="52" t="s">
        <v>58</v>
      </c>
      <c r="AA42" s="55"/>
    </row>
    <row r="43" s="1" customFormat="1" ht="95" customHeight="1" spans="1:27">
      <c r="A43" s="10">
        <v>66</v>
      </c>
      <c r="B43" s="11" t="s">
        <v>256</v>
      </c>
      <c r="C43" s="12" t="s">
        <v>232</v>
      </c>
      <c r="D43" s="12" t="s">
        <v>34</v>
      </c>
      <c r="E43" s="12" t="s">
        <v>233</v>
      </c>
      <c r="F43" s="11" t="s">
        <v>234</v>
      </c>
      <c r="G43" s="12" t="s">
        <v>235</v>
      </c>
      <c r="H43" s="12">
        <v>35</v>
      </c>
      <c r="I43" s="12" t="s">
        <v>224</v>
      </c>
      <c r="J43" s="12">
        <v>84</v>
      </c>
      <c r="K43" s="38"/>
      <c r="L43" s="12">
        <v>35</v>
      </c>
      <c r="M43" s="12"/>
      <c r="N43" s="12">
        <v>49</v>
      </c>
      <c r="O43" s="12" t="s">
        <v>237</v>
      </c>
      <c r="P43" s="12" t="s">
        <v>238</v>
      </c>
      <c r="Q43" s="12" t="s">
        <v>239</v>
      </c>
      <c r="R43" s="12" t="s">
        <v>238</v>
      </c>
      <c r="S43" s="12" t="s">
        <v>239</v>
      </c>
      <c r="T43" s="12" t="s">
        <v>257</v>
      </c>
      <c r="U43" s="12" t="s">
        <v>258</v>
      </c>
      <c r="V43" s="50" t="s">
        <v>83</v>
      </c>
      <c r="W43" s="12">
        <v>35</v>
      </c>
      <c r="X43" s="11" t="s">
        <v>242</v>
      </c>
      <c r="Y43" s="11" t="s">
        <v>243</v>
      </c>
      <c r="Z43" s="52" t="s">
        <v>58</v>
      </c>
      <c r="AA43" s="55"/>
    </row>
    <row r="44" s="1" customFormat="1" ht="84" customHeight="1" spans="1:27">
      <c r="A44" s="10">
        <v>67</v>
      </c>
      <c r="B44" s="11" t="s">
        <v>259</v>
      </c>
      <c r="C44" s="12" t="s">
        <v>232</v>
      </c>
      <c r="D44" s="12" t="s">
        <v>34</v>
      </c>
      <c r="E44" s="12" t="s">
        <v>233</v>
      </c>
      <c r="F44" s="11" t="s">
        <v>234</v>
      </c>
      <c r="G44" s="12" t="s">
        <v>235</v>
      </c>
      <c r="H44" s="12">
        <v>35</v>
      </c>
      <c r="I44" s="12" t="s">
        <v>224</v>
      </c>
      <c r="J44" s="12">
        <v>84</v>
      </c>
      <c r="K44" s="38"/>
      <c r="L44" s="12">
        <v>35</v>
      </c>
      <c r="M44" s="12"/>
      <c r="N44" s="12">
        <v>49</v>
      </c>
      <c r="O44" s="12" t="s">
        <v>237</v>
      </c>
      <c r="P44" s="12" t="s">
        <v>238</v>
      </c>
      <c r="Q44" s="12" t="s">
        <v>239</v>
      </c>
      <c r="R44" s="12" t="s">
        <v>238</v>
      </c>
      <c r="S44" s="12" t="s">
        <v>239</v>
      </c>
      <c r="T44" s="12" t="s">
        <v>260</v>
      </c>
      <c r="U44" s="12" t="s">
        <v>261</v>
      </c>
      <c r="V44" s="50" t="s">
        <v>83</v>
      </c>
      <c r="W44" s="12">
        <v>35</v>
      </c>
      <c r="X44" s="11" t="s">
        <v>242</v>
      </c>
      <c r="Y44" s="11" t="s">
        <v>243</v>
      </c>
      <c r="Z44" s="52" t="s">
        <v>58</v>
      </c>
      <c r="AA44" s="55"/>
    </row>
    <row r="45" s="1" customFormat="1" ht="90" customHeight="1" spans="1:27">
      <c r="A45" s="10">
        <v>68</v>
      </c>
      <c r="B45" s="11" t="s">
        <v>262</v>
      </c>
      <c r="C45" s="12" t="s">
        <v>232</v>
      </c>
      <c r="D45" s="12" t="s">
        <v>34</v>
      </c>
      <c r="E45" s="12" t="s">
        <v>233</v>
      </c>
      <c r="F45" s="11" t="s">
        <v>234</v>
      </c>
      <c r="G45" s="12" t="s">
        <v>235</v>
      </c>
      <c r="H45" s="12">
        <v>38</v>
      </c>
      <c r="I45" s="12" t="s">
        <v>224</v>
      </c>
      <c r="J45" s="12">
        <v>91.2</v>
      </c>
      <c r="K45" s="38"/>
      <c r="L45" s="12">
        <v>38</v>
      </c>
      <c r="M45" s="12"/>
      <c r="N45" s="12">
        <v>53.2</v>
      </c>
      <c r="O45" s="12" t="s">
        <v>237</v>
      </c>
      <c r="P45" s="12" t="s">
        <v>238</v>
      </c>
      <c r="Q45" s="12" t="s">
        <v>239</v>
      </c>
      <c r="R45" s="12" t="s">
        <v>238</v>
      </c>
      <c r="S45" s="12" t="s">
        <v>239</v>
      </c>
      <c r="T45" s="12" t="s">
        <v>263</v>
      </c>
      <c r="U45" s="12" t="s">
        <v>264</v>
      </c>
      <c r="V45" s="50" t="s">
        <v>83</v>
      </c>
      <c r="W45" s="12">
        <v>38</v>
      </c>
      <c r="X45" s="11" t="s">
        <v>242</v>
      </c>
      <c r="Y45" s="11" t="s">
        <v>243</v>
      </c>
      <c r="Z45" s="52" t="s">
        <v>58</v>
      </c>
      <c r="AA45" s="55"/>
    </row>
    <row r="46" s="1" customFormat="1" ht="89" customHeight="1" spans="1:27">
      <c r="A46" s="10">
        <v>69</v>
      </c>
      <c r="B46" s="11" t="s">
        <v>265</v>
      </c>
      <c r="C46" s="12" t="s">
        <v>232</v>
      </c>
      <c r="D46" s="12" t="s">
        <v>34</v>
      </c>
      <c r="E46" s="12" t="s">
        <v>233</v>
      </c>
      <c r="F46" s="11" t="s">
        <v>234</v>
      </c>
      <c r="G46" s="12" t="s">
        <v>235</v>
      </c>
      <c r="H46" s="12">
        <v>38</v>
      </c>
      <c r="I46" s="12" t="s">
        <v>224</v>
      </c>
      <c r="J46" s="12">
        <v>91.2</v>
      </c>
      <c r="K46" s="38"/>
      <c r="L46" s="12">
        <v>38</v>
      </c>
      <c r="M46" s="12"/>
      <c r="N46" s="12">
        <v>53.2</v>
      </c>
      <c r="O46" s="12" t="s">
        <v>237</v>
      </c>
      <c r="P46" s="12" t="s">
        <v>238</v>
      </c>
      <c r="Q46" s="12" t="s">
        <v>239</v>
      </c>
      <c r="R46" s="12" t="s">
        <v>238</v>
      </c>
      <c r="S46" s="12" t="s">
        <v>239</v>
      </c>
      <c r="T46" s="12" t="s">
        <v>266</v>
      </c>
      <c r="U46" s="12" t="s">
        <v>267</v>
      </c>
      <c r="V46" s="50" t="s">
        <v>83</v>
      </c>
      <c r="W46" s="12">
        <v>38</v>
      </c>
      <c r="X46" s="11" t="s">
        <v>242</v>
      </c>
      <c r="Y46" s="11" t="s">
        <v>243</v>
      </c>
      <c r="Z46" s="52" t="s">
        <v>58</v>
      </c>
      <c r="AA46" s="55"/>
    </row>
    <row r="47" s="1" customFormat="1" ht="91" customHeight="1" spans="1:27">
      <c r="A47" s="10">
        <v>99</v>
      </c>
      <c r="B47" s="11" t="s">
        <v>268</v>
      </c>
      <c r="C47" s="12" t="s">
        <v>232</v>
      </c>
      <c r="D47" s="12" t="s">
        <v>34</v>
      </c>
      <c r="E47" s="12" t="s">
        <v>233</v>
      </c>
      <c r="F47" s="11" t="s">
        <v>234</v>
      </c>
      <c r="G47" s="12" t="s">
        <v>235</v>
      </c>
      <c r="H47" s="12">
        <v>142</v>
      </c>
      <c r="I47" s="12" t="s">
        <v>185</v>
      </c>
      <c r="J47" s="12">
        <v>198.8</v>
      </c>
      <c r="K47" s="38"/>
      <c r="L47" s="12">
        <v>198.8</v>
      </c>
      <c r="M47" s="12"/>
      <c r="N47" s="12"/>
      <c r="O47" s="12" t="s">
        <v>269</v>
      </c>
      <c r="P47" s="12" t="s">
        <v>238</v>
      </c>
      <c r="Q47" s="12" t="s">
        <v>270</v>
      </c>
      <c r="R47" s="12" t="s">
        <v>238</v>
      </c>
      <c r="S47" s="12" t="s">
        <v>270</v>
      </c>
      <c r="T47" s="12" t="s">
        <v>240</v>
      </c>
      <c r="U47" s="12" t="s">
        <v>241</v>
      </c>
      <c r="V47" s="52"/>
      <c r="W47" s="12">
        <v>164.6</v>
      </c>
      <c r="X47" s="11" t="s">
        <v>271</v>
      </c>
      <c r="Y47" s="11" t="s">
        <v>272</v>
      </c>
      <c r="Z47" s="52"/>
      <c r="AA47" s="37" t="s">
        <v>273</v>
      </c>
    </row>
    <row r="48" s="1" customFormat="1" ht="91" customHeight="1" spans="1:27">
      <c r="A48" s="10">
        <v>100</v>
      </c>
      <c r="B48" s="11" t="s">
        <v>274</v>
      </c>
      <c r="C48" s="12" t="s">
        <v>232</v>
      </c>
      <c r="D48" s="12" t="s">
        <v>34</v>
      </c>
      <c r="E48" s="12" t="s">
        <v>233</v>
      </c>
      <c r="F48" s="11" t="s">
        <v>234</v>
      </c>
      <c r="G48" s="12" t="s">
        <v>235</v>
      </c>
      <c r="H48" s="12">
        <v>148</v>
      </c>
      <c r="I48" s="12" t="s">
        <v>185</v>
      </c>
      <c r="J48" s="12">
        <v>207.2</v>
      </c>
      <c r="K48" s="38"/>
      <c r="L48" s="12">
        <v>207.2</v>
      </c>
      <c r="M48" s="12"/>
      <c r="N48" s="12"/>
      <c r="O48" s="12" t="s">
        <v>269</v>
      </c>
      <c r="P48" s="12" t="s">
        <v>238</v>
      </c>
      <c r="Q48" s="12" t="s">
        <v>270</v>
      </c>
      <c r="R48" s="12" t="s">
        <v>238</v>
      </c>
      <c r="S48" s="12" t="s">
        <v>270</v>
      </c>
      <c r="T48" s="12" t="s">
        <v>245</v>
      </c>
      <c r="U48" s="12" t="s">
        <v>246</v>
      </c>
      <c r="V48" s="52"/>
      <c r="W48" s="12">
        <v>170.2</v>
      </c>
      <c r="X48" s="11" t="s">
        <v>271</v>
      </c>
      <c r="Y48" s="11" t="s">
        <v>272</v>
      </c>
      <c r="Z48" s="52"/>
      <c r="AA48" s="37" t="s">
        <v>273</v>
      </c>
    </row>
    <row r="49" s="1" customFormat="1" ht="91" customHeight="1" spans="1:27">
      <c r="A49" s="10">
        <v>101</v>
      </c>
      <c r="B49" s="11" t="s">
        <v>275</v>
      </c>
      <c r="C49" s="12" t="s">
        <v>232</v>
      </c>
      <c r="D49" s="12" t="s">
        <v>34</v>
      </c>
      <c r="E49" s="12" t="s">
        <v>233</v>
      </c>
      <c r="F49" s="11" t="s">
        <v>234</v>
      </c>
      <c r="G49" s="12" t="s">
        <v>235</v>
      </c>
      <c r="H49" s="12">
        <v>310</v>
      </c>
      <c r="I49" s="12" t="s">
        <v>185</v>
      </c>
      <c r="J49" s="12">
        <v>434</v>
      </c>
      <c r="K49" s="38"/>
      <c r="L49" s="12">
        <v>434</v>
      </c>
      <c r="M49" s="12"/>
      <c r="N49" s="12"/>
      <c r="O49" s="12" t="s">
        <v>269</v>
      </c>
      <c r="P49" s="12" t="s">
        <v>238</v>
      </c>
      <c r="Q49" s="12" t="s">
        <v>270</v>
      </c>
      <c r="R49" s="12" t="s">
        <v>238</v>
      </c>
      <c r="S49" s="12" t="s">
        <v>270</v>
      </c>
      <c r="T49" s="12" t="s">
        <v>248</v>
      </c>
      <c r="U49" s="12" t="s">
        <v>249</v>
      </c>
      <c r="V49" s="52"/>
      <c r="W49" s="12">
        <v>356.5</v>
      </c>
      <c r="X49" s="11" t="s">
        <v>271</v>
      </c>
      <c r="Y49" s="11" t="s">
        <v>272</v>
      </c>
      <c r="Z49" s="52"/>
      <c r="AA49" s="37" t="s">
        <v>273</v>
      </c>
    </row>
    <row r="50" s="1" customFormat="1" ht="91" customHeight="1" spans="1:27">
      <c r="A50" s="10">
        <v>102</v>
      </c>
      <c r="B50" s="11" t="s">
        <v>276</v>
      </c>
      <c r="C50" s="12" t="s">
        <v>232</v>
      </c>
      <c r="D50" s="12" t="s">
        <v>34</v>
      </c>
      <c r="E50" s="12" t="s">
        <v>233</v>
      </c>
      <c r="F50" s="11" t="s">
        <v>234</v>
      </c>
      <c r="G50" s="12" t="s">
        <v>235</v>
      </c>
      <c r="H50" s="12">
        <v>268</v>
      </c>
      <c r="I50" s="12" t="s">
        <v>185</v>
      </c>
      <c r="J50" s="12">
        <v>375.2</v>
      </c>
      <c r="K50" s="38"/>
      <c r="L50" s="12">
        <v>375.2</v>
      </c>
      <c r="M50" s="12"/>
      <c r="N50" s="12"/>
      <c r="O50" s="12" t="s">
        <v>269</v>
      </c>
      <c r="P50" s="12" t="s">
        <v>238</v>
      </c>
      <c r="Q50" s="12" t="s">
        <v>270</v>
      </c>
      <c r="R50" s="12" t="s">
        <v>238</v>
      </c>
      <c r="S50" s="12" t="s">
        <v>270</v>
      </c>
      <c r="T50" s="12" t="s">
        <v>251</v>
      </c>
      <c r="U50" s="12" t="s">
        <v>252</v>
      </c>
      <c r="V50" s="52"/>
      <c r="W50" s="12">
        <v>308.2</v>
      </c>
      <c r="X50" s="11" t="s">
        <v>271</v>
      </c>
      <c r="Y50" s="11" t="s">
        <v>272</v>
      </c>
      <c r="Z50" s="52"/>
      <c r="AA50" s="37" t="s">
        <v>273</v>
      </c>
    </row>
    <row r="51" s="1" customFormat="1" ht="91" customHeight="1" spans="1:27">
      <c r="A51" s="10">
        <v>103</v>
      </c>
      <c r="B51" s="11" t="s">
        <v>277</v>
      </c>
      <c r="C51" s="12" t="s">
        <v>232</v>
      </c>
      <c r="D51" s="12" t="s">
        <v>34</v>
      </c>
      <c r="E51" s="12" t="s">
        <v>233</v>
      </c>
      <c r="F51" s="11" t="s">
        <v>234</v>
      </c>
      <c r="G51" s="12" t="s">
        <v>235</v>
      </c>
      <c r="H51" s="12">
        <v>159</v>
      </c>
      <c r="I51" s="12" t="s">
        <v>185</v>
      </c>
      <c r="J51" s="12">
        <v>222.6</v>
      </c>
      <c r="K51" s="38"/>
      <c r="L51" s="12">
        <v>222.6</v>
      </c>
      <c r="M51" s="12"/>
      <c r="N51" s="12"/>
      <c r="O51" s="12" t="s">
        <v>269</v>
      </c>
      <c r="P51" s="12" t="s">
        <v>238</v>
      </c>
      <c r="Q51" s="12" t="s">
        <v>270</v>
      </c>
      <c r="R51" s="12" t="s">
        <v>238</v>
      </c>
      <c r="S51" s="12" t="s">
        <v>270</v>
      </c>
      <c r="T51" s="12" t="s">
        <v>254</v>
      </c>
      <c r="U51" s="12" t="s">
        <v>255</v>
      </c>
      <c r="V51" s="52"/>
      <c r="W51" s="12">
        <v>182.85</v>
      </c>
      <c r="X51" s="11" t="s">
        <v>271</v>
      </c>
      <c r="Y51" s="11" t="s">
        <v>272</v>
      </c>
      <c r="Z51" s="52"/>
      <c r="AA51" s="37" t="s">
        <v>273</v>
      </c>
    </row>
    <row r="52" s="1" customFormat="1" ht="91" customHeight="1" spans="1:27">
      <c r="A52" s="10">
        <v>104</v>
      </c>
      <c r="B52" s="11" t="s">
        <v>278</v>
      </c>
      <c r="C52" s="12" t="s">
        <v>232</v>
      </c>
      <c r="D52" s="12" t="s">
        <v>34</v>
      </c>
      <c r="E52" s="12" t="s">
        <v>233</v>
      </c>
      <c r="F52" s="11" t="s">
        <v>234</v>
      </c>
      <c r="G52" s="12" t="s">
        <v>235</v>
      </c>
      <c r="H52" s="12">
        <v>238</v>
      </c>
      <c r="I52" s="12" t="s">
        <v>185</v>
      </c>
      <c r="J52" s="12">
        <v>333.2</v>
      </c>
      <c r="K52" s="38"/>
      <c r="L52" s="12">
        <v>333.2</v>
      </c>
      <c r="M52" s="12"/>
      <c r="N52" s="12"/>
      <c r="O52" s="12" t="s">
        <v>269</v>
      </c>
      <c r="P52" s="12" t="s">
        <v>238</v>
      </c>
      <c r="Q52" s="12" t="s">
        <v>270</v>
      </c>
      <c r="R52" s="12" t="s">
        <v>238</v>
      </c>
      <c r="S52" s="12" t="s">
        <v>270</v>
      </c>
      <c r="T52" s="12" t="s">
        <v>257</v>
      </c>
      <c r="U52" s="12" t="s">
        <v>258</v>
      </c>
      <c r="V52" s="52"/>
      <c r="W52" s="12">
        <v>273.7</v>
      </c>
      <c r="X52" s="11" t="s">
        <v>271</v>
      </c>
      <c r="Y52" s="11" t="s">
        <v>272</v>
      </c>
      <c r="Z52" s="52"/>
      <c r="AA52" s="37" t="s">
        <v>273</v>
      </c>
    </row>
    <row r="53" s="1" customFormat="1" ht="91" customHeight="1" spans="1:27">
      <c r="A53" s="10">
        <v>105</v>
      </c>
      <c r="B53" s="11" t="s">
        <v>279</v>
      </c>
      <c r="C53" s="12" t="s">
        <v>232</v>
      </c>
      <c r="D53" s="12" t="s">
        <v>34</v>
      </c>
      <c r="E53" s="12" t="s">
        <v>233</v>
      </c>
      <c r="F53" s="11" t="s">
        <v>234</v>
      </c>
      <c r="G53" s="12" t="s">
        <v>235</v>
      </c>
      <c r="H53" s="12">
        <v>270</v>
      </c>
      <c r="I53" s="12" t="s">
        <v>185</v>
      </c>
      <c r="J53" s="12">
        <v>378</v>
      </c>
      <c r="K53" s="38"/>
      <c r="L53" s="12">
        <v>378</v>
      </c>
      <c r="M53" s="12"/>
      <c r="N53" s="12"/>
      <c r="O53" s="12" t="s">
        <v>269</v>
      </c>
      <c r="P53" s="12" t="s">
        <v>238</v>
      </c>
      <c r="Q53" s="12" t="s">
        <v>270</v>
      </c>
      <c r="R53" s="12" t="s">
        <v>238</v>
      </c>
      <c r="S53" s="12" t="s">
        <v>270</v>
      </c>
      <c r="T53" s="12" t="s">
        <v>260</v>
      </c>
      <c r="U53" s="12" t="s">
        <v>261</v>
      </c>
      <c r="V53" s="52"/>
      <c r="W53" s="12">
        <v>310.5</v>
      </c>
      <c r="X53" s="11" t="s">
        <v>271</v>
      </c>
      <c r="Y53" s="11" t="s">
        <v>272</v>
      </c>
      <c r="Z53" s="52"/>
      <c r="AA53" s="37" t="s">
        <v>273</v>
      </c>
    </row>
    <row r="54" s="1" customFormat="1" ht="91" customHeight="1" spans="1:27">
      <c r="A54" s="10">
        <v>106</v>
      </c>
      <c r="B54" s="11" t="s">
        <v>280</v>
      </c>
      <c r="C54" s="12" t="s">
        <v>232</v>
      </c>
      <c r="D54" s="12" t="s">
        <v>34</v>
      </c>
      <c r="E54" s="12" t="s">
        <v>233</v>
      </c>
      <c r="F54" s="11" t="s">
        <v>234</v>
      </c>
      <c r="G54" s="12" t="s">
        <v>235</v>
      </c>
      <c r="H54" s="12">
        <v>116</v>
      </c>
      <c r="I54" s="12" t="s">
        <v>185</v>
      </c>
      <c r="J54" s="12">
        <v>162.4</v>
      </c>
      <c r="K54" s="38"/>
      <c r="L54" s="12">
        <v>162.4</v>
      </c>
      <c r="M54" s="12"/>
      <c r="N54" s="12"/>
      <c r="O54" s="12" t="s">
        <v>269</v>
      </c>
      <c r="P54" s="12" t="s">
        <v>238</v>
      </c>
      <c r="Q54" s="12" t="s">
        <v>270</v>
      </c>
      <c r="R54" s="12" t="s">
        <v>238</v>
      </c>
      <c r="S54" s="12" t="s">
        <v>270</v>
      </c>
      <c r="T54" s="12" t="s">
        <v>263</v>
      </c>
      <c r="U54" s="12" t="s">
        <v>264</v>
      </c>
      <c r="V54" s="52"/>
      <c r="W54" s="12">
        <v>133.4</v>
      </c>
      <c r="X54" s="11" t="s">
        <v>271</v>
      </c>
      <c r="Y54" s="11" t="s">
        <v>272</v>
      </c>
      <c r="Z54" s="52"/>
      <c r="AA54" s="37" t="s">
        <v>273</v>
      </c>
    </row>
    <row r="55" s="1" customFormat="1" ht="91" customHeight="1" spans="1:27">
      <c r="A55" s="10">
        <v>107</v>
      </c>
      <c r="B55" s="11" t="s">
        <v>281</v>
      </c>
      <c r="C55" s="12" t="s">
        <v>232</v>
      </c>
      <c r="D55" s="12" t="s">
        <v>34</v>
      </c>
      <c r="E55" s="12" t="s">
        <v>233</v>
      </c>
      <c r="F55" s="11" t="s">
        <v>234</v>
      </c>
      <c r="G55" s="12" t="s">
        <v>235</v>
      </c>
      <c r="H55" s="12">
        <v>87</v>
      </c>
      <c r="I55" s="12" t="s">
        <v>185</v>
      </c>
      <c r="J55" s="12">
        <v>121.8</v>
      </c>
      <c r="K55" s="38"/>
      <c r="L55" s="12">
        <v>121.8</v>
      </c>
      <c r="M55" s="12"/>
      <c r="N55" s="12"/>
      <c r="O55" s="12" t="s">
        <v>269</v>
      </c>
      <c r="P55" s="12" t="s">
        <v>238</v>
      </c>
      <c r="Q55" s="12" t="s">
        <v>270</v>
      </c>
      <c r="R55" s="12" t="s">
        <v>238</v>
      </c>
      <c r="S55" s="12" t="s">
        <v>270</v>
      </c>
      <c r="T55" s="12" t="s">
        <v>266</v>
      </c>
      <c r="U55" s="12" t="s">
        <v>267</v>
      </c>
      <c r="V55" s="52"/>
      <c r="W55" s="12">
        <v>100.05</v>
      </c>
      <c r="X55" s="11" t="s">
        <v>271</v>
      </c>
      <c r="Y55" s="11" t="s">
        <v>272</v>
      </c>
      <c r="Z55" s="52"/>
      <c r="AA55" s="37" t="s">
        <v>273</v>
      </c>
    </row>
    <row r="56" s="1" customFormat="1" ht="69" customHeight="1" spans="1:27">
      <c r="A56" s="10">
        <v>108</v>
      </c>
      <c r="B56" s="11" t="s">
        <v>282</v>
      </c>
      <c r="C56" s="13" t="s">
        <v>194</v>
      </c>
      <c r="D56" s="13" t="s">
        <v>283</v>
      </c>
      <c r="E56" s="12" t="s">
        <v>35</v>
      </c>
      <c r="F56" s="27" t="s">
        <v>284</v>
      </c>
      <c r="G56" s="12" t="s">
        <v>37</v>
      </c>
      <c r="H56" s="12">
        <v>1</v>
      </c>
      <c r="I56" s="12"/>
      <c r="J56" s="12">
        <v>53</v>
      </c>
      <c r="K56" s="12"/>
      <c r="L56" s="12">
        <v>53</v>
      </c>
      <c r="M56" s="12"/>
      <c r="N56" s="12"/>
      <c r="O56" s="13" t="s">
        <v>285</v>
      </c>
      <c r="P56" s="12" t="s">
        <v>286</v>
      </c>
      <c r="Q56" s="12" t="s">
        <v>287</v>
      </c>
      <c r="R56" s="12" t="s">
        <v>286</v>
      </c>
      <c r="S56" s="12" t="s">
        <v>287</v>
      </c>
      <c r="T56" s="12" t="s">
        <v>286</v>
      </c>
      <c r="U56" s="12" t="s">
        <v>287</v>
      </c>
      <c r="V56" s="53"/>
      <c r="W56" s="12">
        <v>53</v>
      </c>
      <c r="X56" s="43" t="s">
        <v>288</v>
      </c>
      <c r="Y56" s="58" t="s">
        <v>192</v>
      </c>
      <c r="Z56" s="37"/>
      <c r="AA56" s="37"/>
    </row>
    <row r="57" s="1" customFormat="1" ht="69" customHeight="1" spans="1:27">
      <c r="A57" s="10">
        <v>109</v>
      </c>
      <c r="B57" s="11" t="s">
        <v>289</v>
      </c>
      <c r="C57" s="13" t="s">
        <v>194</v>
      </c>
      <c r="D57" s="13" t="s">
        <v>283</v>
      </c>
      <c r="E57" s="12" t="s">
        <v>35</v>
      </c>
      <c r="F57" s="11" t="s">
        <v>290</v>
      </c>
      <c r="G57" s="12" t="s">
        <v>37</v>
      </c>
      <c r="H57" s="12">
        <v>1</v>
      </c>
      <c r="I57" s="12"/>
      <c r="J57" s="12">
        <v>32</v>
      </c>
      <c r="K57" s="12"/>
      <c r="L57" s="12">
        <v>32</v>
      </c>
      <c r="M57" s="12"/>
      <c r="N57" s="12"/>
      <c r="O57" s="13" t="s">
        <v>291</v>
      </c>
      <c r="P57" s="12" t="s">
        <v>286</v>
      </c>
      <c r="Q57" s="12" t="s">
        <v>287</v>
      </c>
      <c r="R57" s="12" t="s">
        <v>286</v>
      </c>
      <c r="S57" s="12" t="s">
        <v>287</v>
      </c>
      <c r="T57" s="12" t="s">
        <v>286</v>
      </c>
      <c r="U57" s="12" t="s">
        <v>287</v>
      </c>
      <c r="V57" s="53"/>
      <c r="W57" s="12">
        <v>32</v>
      </c>
      <c r="X57" s="43" t="s">
        <v>288</v>
      </c>
      <c r="Y57" s="58" t="s">
        <v>192</v>
      </c>
      <c r="Z57" s="37"/>
      <c r="AA57" s="37"/>
    </row>
    <row r="58" s="1" customFormat="1" ht="20" customHeight="1" spans="1:27">
      <c r="A58" s="13" t="s">
        <v>292</v>
      </c>
      <c r="B58" s="13"/>
      <c r="C58" s="13"/>
      <c r="D58" s="13"/>
      <c r="E58" s="13"/>
      <c r="F58" s="11"/>
      <c r="G58" s="13"/>
      <c r="H58" s="13"/>
      <c r="I58" s="13"/>
      <c r="J58" s="13">
        <f>SUM(J6:J57)</f>
        <v>56017.619</v>
      </c>
      <c r="K58" s="13">
        <f>SUM(K6:K57)</f>
        <v>21822.566564</v>
      </c>
      <c r="L58" s="13">
        <f>SUM(L6:L57)</f>
        <v>26146.452436</v>
      </c>
      <c r="M58" s="13"/>
      <c r="N58" s="13">
        <f>SUM(N6:N57)</f>
        <v>8048.6</v>
      </c>
      <c r="O58" s="13"/>
      <c r="P58" s="13"/>
      <c r="Q58" s="13"/>
      <c r="R58" s="13"/>
      <c r="S58" s="13"/>
      <c r="T58" s="13"/>
      <c r="U58" s="13"/>
      <c r="V58" s="13"/>
      <c r="W58" s="13">
        <f>SUM(W6:W57)</f>
        <v>6890.219</v>
      </c>
      <c r="X58" s="49"/>
      <c r="Y58" s="49"/>
      <c r="Z58" s="49"/>
      <c r="AA58" s="56"/>
    </row>
    <row r="59" s="3" customFormat="1" customHeight="1" spans="1:248">
      <c r="A59" s="1"/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="3" customFormat="1" customHeight="1" spans="1:248">
      <c r="A60" s="1"/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="3" customFormat="1" customHeight="1" spans="1:248">
      <c r="A61" s="1"/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="3" customFormat="1" customHeight="1" spans="1:248">
      <c r="A62" s="1"/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="3" customFormat="1" customHeight="1" spans="1:248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="3" customFormat="1" customHeight="1" spans="1:248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="3" customFormat="1" customHeight="1" spans="1:248">
      <c r="A65" s="1"/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="3" customFormat="1" customHeight="1" spans="1:248">
      <c r="A66" s="1"/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="3" customFormat="1" customHeight="1" spans="1:248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="3" customFormat="1" customHeight="1" spans="1:248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="3" customFormat="1" customHeight="1" spans="1:248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="3" customFormat="1" customHeight="1" spans="1:248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</sheetData>
  <autoFilter ref="A5:IN58">
    <extLst/>
  </autoFilter>
  <mergeCells count="19">
    <mergeCell ref="A1:B1"/>
    <mergeCell ref="A2:AA2"/>
    <mergeCell ref="A3:K3"/>
    <mergeCell ref="P3:U3"/>
    <mergeCell ref="W3:Z3"/>
    <mergeCell ref="B4:I4"/>
    <mergeCell ref="J4:N4"/>
    <mergeCell ref="P4:Q4"/>
    <mergeCell ref="R4:S4"/>
    <mergeCell ref="T4:U4"/>
    <mergeCell ref="A58:B58"/>
    <mergeCell ref="A4:A5"/>
    <mergeCell ref="O4:O5"/>
    <mergeCell ref="V4:V5"/>
    <mergeCell ref="W4:W5"/>
    <mergeCell ref="X4:X5"/>
    <mergeCell ref="Y4:Y5"/>
    <mergeCell ref="Z4:Z5"/>
    <mergeCell ref="AA4:AA5"/>
  </mergeCells>
  <pageMargins left="0.554861111111111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第五次下达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2018-11-25T06:38:00Z</dcterms:created>
  <dcterms:modified xsi:type="dcterms:W3CDTF">2019-05-30T01:05:44Z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