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五次下达" sheetId="1" r:id="rId1"/>
  </sheets>
  <definedNames>
    <definedName name="_xlnm.Print_Titles" localSheetId="0">'第五次下达'!$1:$5</definedName>
  </definedNames>
  <calcPr fullCalcOnLoad="1"/>
</workbook>
</file>

<file path=xl/sharedStrings.xml><?xml version="1.0" encoding="utf-8"?>
<sst xmlns="http://schemas.openxmlformats.org/spreadsheetml/2006/main" count="361" uniqueCount="191">
  <si>
    <t>表2-7</t>
  </si>
  <si>
    <t xml:space="preserve">    石楼县2019年第五次统筹整合使用财政涉农资金安排计划表</t>
  </si>
  <si>
    <t>项目责任单位（盖章）：和合乡人民政府</t>
  </si>
  <si>
    <t>项目编号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</si>
  <si>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</si>
  <si>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</si>
  <si>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</si>
  <si>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</si>
  <si>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</si>
  <si>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</si>
  <si>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</si>
  <si>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本次安排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</si>
  <si>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</si>
  <si>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</si>
  <si>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</si>
  <si>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</si>
  <si>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</si>
  <si>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</si>
  <si>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</si>
  <si>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</si>
  <si>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</si>
  <si>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</si>
  <si>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</si>
  <si>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</si>
  <si>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</si>
  <si>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</t>
  </si>
  <si>
    <t>整合资金</t>
  </si>
  <si>
    <t>自筹
资金</t>
  </si>
  <si>
    <t>其他
资金</t>
  </si>
  <si>
    <t>单位名称</t>
  </si>
  <si>
    <t>负责人</t>
  </si>
  <si>
    <t>石楼县和合乡土社村委后河村桥梁建设项目(续建）</t>
  </si>
  <si>
    <t>续建</t>
  </si>
  <si>
    <t>基础设施建设</t>
  </si>
  <si>
    <t>后河村</t>
  </si>
  <si>
    <t>第一座桥长20米、宽4.5米，第二座桥长18米、宽4.5米，第三座维修后河村涵桥</t>
  </si>
  <si>
    <t>座</t>
  </si>
  <si>
    <t>3万元/座</t>
  </si>
  <si>
    <t>交通局</t>
  </si>
  <si>
    <t>宁煦</t>
  </si>
  <si>
    <t>和合乡政府</t>
  </si>
  <si>
    <t>刘小平</t>
  </si>
  <si>
    <t>土社村委</t>
  </si>
  <si>
    <t>刘平贵</t>
  </si>
  <si>
    <t>完工</t>
  </si>
  <si>
    <t>2018.4.20</t>
  </si>
  <si>
    <t>2018.7.20</t>
  </si>
  <si>
    <t>完结</t>
  </si>
  <si>
    <t>石楼县和合乡和合村委前湾村桥梁建设项目(续建）</t>
  </si>
  <si>
    <t>辛庄沟、和合、前湾、张家坡</t>
  </si>
  <si>
    <t>长15米、宽3.5米、高6米</t>
  </si>
  <si>
    <t>3.3万元/座</t>
  </si>
  <si>
    <t>和合村委</t>
  </si>
  <si>
    <t>葛俊生</t>
  </si>
  <si>
    <t>石楼县和合乡南陀腰村委南陀腰村沟过水桥建设项目(续建）</t>
  </si>
  <si>
    <t>南陀腰村沟</t>
  </si>
  <si>
    <t>长15米、宽3.5米、高6.8米</t>
  </si>
  <si>
    <t>处</t>
  </si>
  <si>
    <t>3</t>
  </si>
  <si>
    <t>4万元/处</t>
  </si>
  <si>
    <t>南陀腰村委</t>
  </si>
  <si>
    <t>丁志升</t>
  </si>
  <si>
    <t>和合乡铁头村委马龙公河漫水桥建设项目(续建）</t>
  </si>
  <si>
    <t>马龙公河</t>
  </si>
  <si>
    <t>长32米，宽3.5米，高3米</t>
  </si>
  <si>
    <t>10万元/座</t>
  </si>
  <si>
    <t>铁头村委</t>
  </si>
  <si>
    <t>呼志兴</t>
  </si>
  <si>
    <t>石楼县和合乡西山村委西山桥新建建设项目(续建）</t>
  </si>
  <si>
    <t>西山</t>
  </si>
  <si>
    <t>新建20米长,4米宽,12米高桥1座</t>
  </si>
  <si>
    <t>4</t>
  </si>
  <si>
    <t>18万元/座</t>
  </si>
  <si>
    <t xml:space="preserve"> 西山村委</t>
  </si>
  <si>
    <t>贺计平</t>
  </si>
  <si>
    <t>2018.8.20</t>
  </si>
  <si>
    <t>石楼县和合乡豆坪村委小桥及涵洞建设项目(续建）</t>
  </si>
  <si>
    <t>冯家井\呼家岭/南洼</t>
  </si>
  <si>
    <t>过水桥1座、涵桥2座、南洼维修涵洞1座及挡土墙1座、呼家岭过水桥1座</t>
  </si>
  <si>
    <t>豆坪村委</t>
  </si>
  <si>
    <t>白玉平</t>
  </si>
  <si>
    <t>石楼县和合乡任家庄村委桥坪村过水桥及护塄建设项目(续建）</t>
  </si>
  <si>
    <t>桥坪</t>
  </si>
  <si>
    <t>宽3.5米,长9米,高6米过水桥1座</t>
  </si>
  <si>
    <t>6万元/座</t>
  </si>
  <si>
    <t>任家庄村委</t>
  </si>
  <si>
    <t>呼润平</t>
  </si>
  <si>
    <t>2018.3.20</t>
  </si>
  <si>
    <t>2018.5.20</t>
  </si>
  <si>
    <t>石楼县和合乡张家山村委南陀腰沟至张家山沟道路拓宽建设项目(续建）</t>
  </si>
  <si>
    <t>南陀腰至张家山</t>
  </si>
  <si>
    <t>道路拓宽在原来的基础上增加2米</t>
  </si>
  <si>
    <t>公里</t>
  </si>
  <si>
    <t>5万元/公里</t>
  </si>
  <si>
    <t>张家山村委</t>
  </si>
  <si>
    <t>李学义</t>
  </si>
  <si>
    <t>2018.4.1</t>
  </si>
  <si>
    <t>2018.10.1</t>
  </si>
  <si>
    <t>石楼县和合乡南割毡村委各自然村田间路实施项目(续建）</t>
  </si>
  <si>
    <t>南柳、南割毡、杜家坡、垣、前山</t>
  </si>
  <si>
    <t>修2.5米宽,长8公里的田间路</t>
  </si>
  <si>
    <t>2万元/公里</t>
  </si>
  <si>
    <t>南割毡村委</t>
  </si>
  <si>
    <t>刘瑞艮</t>
  </si>
  <si>
    <t>2018.8.26</t>
  </si>
  <si>
    <t>2018.9.20</t>
  </si>
  <si>
    <t>石楼县和合乡和合村生产变道建设项目(续建）</t>
  </si>
  <si>
    <t>和合村</t>
  </si>
  <si>
    <t>长20公里，宽3.5米</t>
  </si>
  <si>
    <t>0.6万元/公里</t>
  </si>
  <si>
    <t>2018.6.1</t>
  </si>
  <si>
    <t>2018.11.1</t>
  </si>
  <si>
    <t>石楼县和合乡铁头村委上下铁头提水建设项目(续建）</t>
  </si>
  <si>
    <t>寺河至陀耶寺</t>
  </si>
  <si>
    <t>新建上下水池2处，200米管道设备</t>
  </si>
  <si>
    <t>3.6万元/公里</t>
  </si>
  <si>
    <t>水利局</t>
  </si>
  <si>
    <t>刘林生</t>
  </si>
  <si>
    <t>铁头
村委</t>
  </si>
  <si>
    <t>2018.3.10</t>
  </si>
  <si>
    <t>2018.11.3</t>
  </si>
  <si>
    <t>石楼县和合乡呼延山村委山垣提水灌溉实施建设项目(续建）</t>
  </si>
  <si>
    <t>呼延山二十五垣</t>
  </si>
  <si>
    <t>从曹家洼沟至二十五垣提水灌溉设备及安装</t>
  </si>
  <si>
    <t>58.4万元/处</t>
  </si>
  <si>
    <t>呼延山村委</t>
  </si>
  <si>
    <t>呼计宏</t>
  </si>
  <si>
    <t>2018.4.16</t>
  </si>
  <si>
    <t>2018.9.5</t>
  </si>
  <si>
    <t>石楼县和合乡南陀腰村委高家岭村沟域治理项目(续建）</t>
  </si>
  <si>
    <t>高家岭</t>
  </si>
  <si>
    <t>打坝3条，造地60亩</t>
  </si>
  <si>
    <t>亩</t>
  </si>
  <si>
    <t>2</t>
  </si>
  <si>
    <t>0.2万元/亩</t>
  </si>
  <si>
    <t>张琳</t>
  </si>
  <si>
    <t>2018.6.10</t>
  </si>
  <si>
    <t>2018.7.25</t>
  </si>
  <si>
    <t>石楼县和合乡和合村委前湾村花椒栽植项目(续建）</t>
  </si>
  <si>
    <t>特色产业发展</t>
  </si>
  <si>
    <t>前湾村</t>
  </si>
  <si>
    <t>花椒树栽植240亩</t>
  </si>
  <si>
    <t>0.03万元/亩</t>
  </si>
  <si>
    <t>林业局</t>
  </si>
  <si>
    <t>刘小龙</t>
  </si>
  <si>
    <t>石楼县和合乡豆坪村委桃园养蜂专业合作社养蜂项目(续建）</t>
  </si>
  <si>
    <t>冯家井</t>
  </si>
  <si>
    <t>购买蜂250箱</t>
  </si>
  <si>
    <t>箱</t>
  </si>
  <si>
    <t>0.03万元/箱</t>
  </si>
  <si>
    <t>畜牧局</t>
  </si>
  <si>
    <t>李红平</t>
  </si>
  <si>
    <t>2017.4.20</t>
  </si>
  <si>
    <t>2018.6.20</t>
  </si>
  <si>
    <t>石楼县和合乡新社村委盛源养驴厂建设项目(续建）</t>
  </si>
  <si>
    <t>资产收益</t>
  </si>
  <si>
    <t>崖底村</t>
  </si>
  <si>
    <t>彩刚盖顶660平米、泡沫彩刚盖顶540平米、围墙300米、买驴70头</t>
  </si>
  <si>
    <t>平米</t>
  </si>
  <si>
    <t>0.012万元/平米</t>
  </si>
  <si>
    <t>新社村委</t>
  </si>
  <si>
    <t>刘椿牛</t>
  </si>
  <si>
    <t>石楼县和合乡张家山村委有机红蓍扩建项目(续建）</t>
  </si>
  <si>
    <t>张家山村</t>
  </si>
  <si>
    <t>土地平整50亩</t>
  </si>
  <si>
    <t>0.16万元/亩</t>
  </si>
  <si>
    <t>农委</t>
  </si>
  <si>
    <t>刘保荣</t>
  </si>
  <si>
    <t>2018.10.20</t>
  </si>
  <si>
    <t>石楼县和合乡西山集体经济沟域治理建设项目(续建）</t>
  </si>
  <si>
    <t>下洼垣里</t>
  </si>
  <si>
    <t>打坝5条，造地65亩</t>
  </si>
  <si>
    <t>0.23/亩</t>
  </si>
  <si>
    <t>西山村委</t>
  </si>
  <si>
    <t>2018.4.</t>
  </si>
  <si>
    <t>2018.6.</t>
  </si>
  <si>
    <t>小计</t>
  </si>
  <si>
    <t>石楼县和合乡基础设施提升项目</t>
  </si>
  <si>
    <t>新建</t>
  </si>
  <si>
    <t>公共服务改善</t>
  </si>
  <si>
    <t>13村</t>
  </si>
  <si>
    <t>村基础设施提升、村容村貌整治含村内绿化、亮化、美化</t>
  </si>
  <si>
    <t>村</t>
  </si>
  <si>
    <t>100万元/处</t>
  </si>
  <si>
    <t>住建局</t>
  </si>
  <si>
    <t>邓平儿</t>
  </si>
  <si>
    <t>各村委</t>
  </si>
  <si>
    <t>村主任</t>
  </si>
  <si>
    <t>2019.4.15</t>
  </si>
  <si>
    <t>2019.9.15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</si>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</sst>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8"/>
      <name val="仿宋"/>
      <family val="3"/>
    </font>
    <font>
      <sz val="8"/>
      <name val="宋体"/>
      <family val="0"/>
    </font>
    <font>
      <sz val="10"/>
      <name val="仿宋"/>
      <family val="3"/>
    </font>
    <font>
      <sz val="9"/>
      <name val="仿宋"/>
      <family val="3"/>
    </font>
    <font>
      <b/>
      <sz val="20"/>
      <name val="仿宋"/>
      <family val="3"/>
    </font>
    <font>
      <sz val="10"/>
      <name val="宋体"/>
      <family val="0"/>
    </font>
    <font>
      <b/>
      <u val="single"/>
      <sz val="10"/>
      <name val="宋体"/>
      <family val="0"/>
    </font>
    <font>
      <b/>
      <sz val="8"/>
      <name val="宋体"/>
      <family val="0"/>
    </font>
    <font>
      <b/>
      <sz val="8"/>
      <color indexed="8"/>
      <name val="仿宋"/>
      <family val="3"/>
    </font>
    <font>
      <sz val="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2" fillId="4" borderId="0" applyNumberFormat="0" applyBorder="0" applyAlignment="0" applyProtection="0"/>
    <xf numFmtId="0" fontId="27" fillId="0" borderId="3" applyNumberFormat="0" applyFill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30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7" applyNumberFormat="0" applyFill="0" applyAlignment="0" applyProtection="0"/>
    <xf numFmtId="0" fontId="20" fillId="0" borderId="8" applyNumberFormat="0" applyFill="0" applyAlignment="0" applyProtection="0"/>
    <xf numFmtId="0" fontId="2" fillId="0" borderId="0">
      <alignment vertical="center"/>
      <protection/>
    </xf>
    <xf numFmtId="0" fontId="25" fillId="5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49" fontId="5" fillId="0" borderId="0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textRotation="255" wrapText="1"/>
      <protection/>
    </xf>
    <xf numFmtId="49" fontId="5" fillId="0" borderId="0" xfId="72" applyNumberFormat="1" applyFont="1" applyFill="1" applyBorder="1" applyAlignment="1">
      <alignment horizontal="center"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7" fillId="0" borderId="0" xfId="72" applyNumberFormat="1" applyFont="1" applyFill="1" applyAlignment="1">
      <alignment horizontal="center" vertical="center"/>
      <protection/>
    </xf>
    <xf numFmtId="0" fontId="8" fillId="0" borderId="9" xfId="72" applyFont="1" applyFill="1" applyBorder="1" applyAlignment="1">
      <alignment vertical="center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10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49" fontId="9" fillId="0" borderId="0" xfId="72" applyNumberFormat="1" applyFont="1" applyFill="1" applyBorder="1" applyAlignment="1">
      <alignment horizontal="center" vertical="center" wrapText="1"/>
      <protection/>
    </xf>
    <xf numFmtId="0" fontId="8" fillId="0" borderId="0" xfId="72" applyNumberFormat="1" applyFont="1" applyFill="1" applyBorder="1" applyAlignment="1">
      <alignment horizontal="center" wrapText="1"/>
      <protection/>
    </xf>
    <xf numFmtId="49" fontId="10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textRotation="255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0" fontId="8" fillId="0" borderId="0" xfId="72" applyFont="1" applyFill="1" applyBorder="1" applyAlignment="1">
      <alignment horizontal="center" vertical="center" wrapText="1"/>
      <protection/>
    </xf>
    <xf numFmtId="49" fontId="8" fillId="0" borderId="0" xfId="72" applyNumberFormat="1" applyFont="1" applyFill="1" applyBorder="1" applyAlignment="1">
      <alignment horizontal="center" vertical="center"/>
      <protection/>
    </xf>
    <xf numFmtId="0" fontId="10" fillId="0" borderId="10" xfId="72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72" applyNumberFormat="1" applyFont="1" applyFill="1" applyBorder="1" applyAlignment="1">
      <alignment horizontal="center" vertical="center" textRotation="255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0" fontId="8" fillId="0" borderId="0" xfId="72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72" applyFont="1" applyFill="1" applyBorder="1" applyAlignment="1">
      <alignment horizontal="center" vertical="center" textRotation="255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差_和合村委整合资金报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下洼项目入库空表" xfId="27"/>
    <cellStyle name="Followed Hyperlink" xfId="28"/>
    <cellStyle name="标题_正确的2018年所有和合乡整合资金报表" xfId="29"/>
    <cellStyle name="注释" xfId="30"/>
    <cellStyle name="60% - 强调文字颜色 2" xfId="31"/>
    <cellStyle name="标题 4" xfId="32"/>
    <cellStyle name="警告文本" xfId="33"/>
    <cellStyle name="差_复件 和合2017年整合资金扶贫项目入库表 - 副本" xfId="34"/>
    <cellStyle name="标题" xfId="35"/>
    <cellStyle name="解释性文本" xfId="36"/>
    <cellStyle name="标题 1" xfId="37"/>
    <cellStyle name="差_正确的2018年所有和合乡整合资金报表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_正确的2018年所有和合乡整合资金报表 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前山下洼2017年整合资金扶贫项目入库表 - 副本" xfId="70"/>
    <cellStyle name="常规 2" xfId="71"/>
    <cellStyle name="常规_正确的2018年所有和合乡整合资金报表" xfId="72"/>
    <cellStyle name="常规 5" xfId="73"/>
    <cellStyle name="常规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tabSelected="1" zoomScaleSheetLayoutView="100" workbookViewId="0" topLeftCell="A1">
      <selection activeCell="A1" sqref="A1:B1"/>
    </sheetView>
  </sheetViews>
  <sheetFormatPr defaultColWidth="9.00390625" defaultRowHeight="13.5" customHeight="1"/>
  <cols>
    <col min="1" max="1" width="2.375" style="6" customWidth="1"/>
    <col min="2" max="2" width="9.875" style="6" customWidth="1"/>
    <col min="3" max="3" width="3.50390625" style="6" customWidth="1"/>
    <col min="4" max="4" width="4.625" style="7" customWidth="1"/>
    <col min="5" max="5" width="5.875" style="7" customWidth="1"/>
    <col min="6" max="6" width="9.50390625" style="7" customWidth="1"/>
    <col min="7" max="7" width="3.375" style="7" customWidth="1"/>
    <col min="8" max="8" width="3.625" style="7" customWidth="1"/>
    <col min="9" max="9" width="3.625" style="8" customWidth="1"/>
    <col min="10" max="10" width="4.50390625" style="7" customWidth="1"/>
    <col min="11" max="11" width="4.875" style="7" customWidth="1"/>
    <col min="12" max="12" width="5.50390625" style="7" customWidth="1"/>
    <col min="13" max="14" width="3.75390625" style="7" customWidth="1"/>
    <col min="15" max="15" width="4.25390625" style="7" customWidth="1"/>
    <col min="16" max="20" width="3.625" style="7" customWidth="1"/>
    <col min="21" max="21" width="3.625" style="9" customWidth="1"/>
    <col min="22" max="22" width="3.625" style="7" customWidth="1"/>
    <col min="23" max="23" width="5.75390625" style="7" customWidth="1"/>
    <col min="24" max="25" width="4.50390625" style="10" customWidth="1"/>
    <col min="26" max="26" width="3.00390625" style="6" customWidth="1"/>
    <col min="27" max="27" width="3.375" style="1" customWidth="1"/>
    <col min="28" max="250" width="9.00390625" style="1" customWidth="1"/>
  </cols>
  <sheetData>
    <row r="1" spans="1:2" ht="13.5" customHeight="1">
      <c r="A1" s="11" t="s">
        <v>0</v>
      </c>
      <c r="B1" s="11"/>
    </row>
    <row r="2" spans="1:27" s="1" customFormat="1" ht="2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6" s="1" customFormat="1" ht="16.5" customHeight="1">
      <c r="A3" s="13" t="s">
        <v>2</v>
      </c>
      <c r="B3" s="13"/>
      <c r="C3" s="13"/>
      <c r="D3" s="13"/>
      <c r="E3" s="13"/>
      <c r="F3" s="14"/>
      <c r="G3" s="14"/>
      <c r="H3" s="14"/>
      <c r="I3" s="20"/>
      <c r="J3" s="14"/>
      <c r="K3" s="14"/>
      <c r="L3" s="14"/>
      <c r="M3" s="14"/>
      <c r="N3" s="14"/>
      <c r="O3" s="14"/>
      <c r="P3" s="21"/>
      <c r="Q3" s="21"/>
      <c r="R3" s="21"/>
      <c r="S3" s="21"/>
      <c r="T3" s="21"/>
      <c r="U3" s="21"/>
      <c r="V3" s="27"/>
      <c r="W3" s="27"/>
      <c r="X3" s="28"/>
      <c r="Y3" s="28"/>
      <c r="Z3" s="33"/>
    </row>
    <row r="4" spans="1:27" s="2" customFormat="1" ht="22.5" customHeight="1">
      <c r="A4" s="15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 t="s">
        <v>5</v>
      </c>
      <c r="K4" s="15"/>
      <c r="L4" s="15"/>
      <c r="M4" s="15"/>
      <c r="N4" s="15"/>
      <c r="O4" s="15" t="s">
        <v>6</v>
      </c>
      <c r="P4" s="15" t="s">
        <v>7</v>
      </c>
      <c r="Q4" s="15"/>
      <c r="R4" s="15" t="s">
        <v>8</v>
      </c>
      <c r="S4" s="15"/>
      <c r="T4" s="15" t="s">
        <v>9</v>
      </c>
      <c r="U4" s="15"/>
      <c r="V4" s="29" t="s">
        <v>10</v>
      </c>
      <c r="W4" s="30" t="s">
        <v>11</v>
      </c>
      <c r="X4" s="22" t="s">
        <v>12</v>
      </c>
      <c r="Y4" s="22" t="s">
        <v>13</v>
      </c>
      <c r="Z4" s="29" t="s">
        <v>14</v>
      </c>
      <c r="AA4" s="29" t="s">
        <v>15</v>
      </c>
    </row>
    <row r="5" spans="1:27" s="2" customFormat="1" ht="60" customHeight="1">
      <c r="A5" s="15"/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22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/>
      <c r="P5" s="15" t="s">
        <v>29</v>
      </c>
      <c r="Q5" s="15" t="s">
        <v>30</v>
      </c>
      <c r="R5" s="15" t="s">
        <v>29</v>
      </c>
      <c r="S5" s="15" t="s">
        <v>30</v>
      </c>
      <c r="T5" s="15" t="s">
        <v>29</v>
      </c>
      <c r="U5" s="31" t="s">
        <v>30</v>
      </c>
      <c r="V5" s="29"/>
      <c r="W5" s="30"/>
      <c r="X5" s="22"/>
      <c r="Y5" s="22"/>
      <c r="Z5" s="29"/>
      <c r="AA5" s="29"/>
    </row>
    <row r="6" spans="1:27" s="3" customFormat="1" ht="94.5" customHeight="1">
      <c r="A6" s="16">
        <v>1</v>
      </c>
      <c r="B6" s="16" t="s">
        <v>31</v>
      </c>
      <c r="C6" s="16" t="s">
        <v>32</v>
      </c>
      <c r="D6" s="17" t="s">
        <v>33</v>
      </c>
      <c r="E6" s="16" t="s">
        <v>34</v>
      </c>
      <c r="F6" s="16" t="s">
        <v>35</v>
      </c>
      <c r="G6" s="16" t="s">
        <v>36</v>
      </c>
      <c r="H6" s="16">
        <v>3</v>
      </c>
      <c r="I6" s="16">
        <v>3</v>
      </c>
      <c r="J6" s="16">
        <v>26</v>
      </c>
      <c r="K6" s="16">
        <v>16.5</v>
      </c>
      <c r="L6" s="16">
        <f aca="true" t="shared" si="0" ref="L6:L23">J6-K6-M6</f>
        <v>9.5</v>
      </c>
      <c r="M6" s="16"/>
      <c r="N6" s="16"/>
      <c r="O6" s="16" t="s">
        <v>37</v>
      </c>
      <c r="P6" s="23" t="s">
        <v>38</v>
      </c>
      <c r="Q6" s="23" t="s">
        <v>39</v>
      </c>
      <c r="R6" s="25" t="s">
        <v>40</v>
      </c>
      <c r="S6" s="25" t="s">
        <v>41</v>
      </c>
      <c r="T6" s="25" t="s">
        <v>42</v>
      </c>
      <c r="U6" s="25" t="s">
        <v>43</v>
      </c>
      <c r="V6" s="23" t="s">
        <v>44</v>
      </c>
      <c r="W6" s="16">
        <f>L6*0.5</f>
        <v>4.75</v>
      </c>
      <c r="X6" s="17" t="s">
        <v>45</v>
      </c>
      <c r="Y6" s="17" t="s">
        <v>46</v>
      </c>
      <c r="Z6" s="23" t="s">
        <v>47</v>
      </c>
      <c r="AA6" s="34">
        <v>2018</v>
      </c>
    </row>
    <row r="7" spans="1:27" s="3" customFormat="1" ht="73.5" customHeight="1">
      <c r="A7" s="16">
        <v>2</v>
      </c>
      <c r="B7" s="17" t="s">
        <v>48</v>
      </c>
      <c r="C7" s="16" t="s">
        <v>32</v>
      </c>
      <c r="D7" s="16" t="s">
        <v>33</v>
      </c>
      <c r="E7" s="16" t="s">
        <v>49</v>
      </c>
      <c r="F7" s="17" t="s">
        <v>50</v>
      </c>
      <c r="G7" s="16" t="s">
        <v>36</v>
      </c>
      <c r="H7" s="16">
        <v>3</v>
      </c>
      <c r="I7" s="16">
        <v>3</v>
      </c>
      <c r="J7" s="16">
        <v>25</v>
      </c>
      <c r="K7" s="16">
        <v>15</v>
      </c>
      <c r="L7" s="16">
        <f t="shared" si="0"/>
        <v>10</v>
      </c>
      <c r="M7" s="16"/>
      <c r="N7" s="16"/>
      <c r="O7" s="16" t="s">
        <v>51</v>
      </c>
      <c r="P7" s="23" t="s">
        <v>38</v>
      </c>
      <c r="Q7" s="23" t="s">
        <v>39</v>
      </c>
      <c r="R7" s="25" t="s">
        <v>40</v>
      </c>
      <c r="S7" s="25" t="s">
        <v>41</v>
      </c>
      <c r="T7" s="25" t="s">
        <v>52</v>
      </c>
      <c r="U7" s="25" t="s">
        <v>53</v>
      </c>
      <c r="V7" s="23" t="s">
        <v>44</v>
      </c>
      <c r="W7" s="16">
        <f aca="true" t="shared" si="1" ref="W7:W23">L7*0.5</f>
        <v>5</v>
      </c>
      <c r="X7" s="17" t="s">
        <v>45</v>
      </c>
      <c r="Y7" s="17" t="s">
        <v>46</v>
      </c>
      <c r="Z7" s="23" t="s">
        <v>47</v>
      </c>
      <c r="AA7" s="34">
        <v>2018</v>
      </c>
    </row>
    <row r="8" spans="1:27" s="3" customFormat="1" ht="72.75" customHeight="1">
      <c r="A8" s="16">
        <v>3</v>
      </c>
      <c r="B8" s="16" t="s">
        <v>54</v>
      </c>
      <c r="C8" s="16" t="s">
        <v>32</v>
      </c>
      <c r="D8" s="16" t="s">
        <v>33</v>
      </c>
      <c r="E8" s="16" t="s">
        <v>55</v>
      </c>
      <c r="F8" s="16" t="s">
        <v>56</v>
      </c>
      <c r="G8" s="16" t="s">
        <v>57</v>
      </c>
      <c r="H8" s="16">
        <v>1</v>
      </c>
      <c r="I8" s="24" t="s">
        <v>58</v>
      </c>
      <c r="J8" s="16">
        <v>10</v>
      </c>
      <c r="K8" s="16">
        <v>6</v>
      </c>
      <c r="L8" s="16">
        <f t="shared" si="0"/>
        <v>4</v>
      </c>
      <c r="M8" s="16"/>
      <c r="N8" s="16"/>
      <c r="O8" s="16" t="s">
        <v>59</v>
      </c>
      <c r="P8" s="23" t="s">
        <v>38</v>
      </c>
      <c r="Q8" s="23" t="s">
        <v>39</v>
      </c>
      <c r="R8" s="25" t="s">
        <v>40</v>
      </c>
      <c r="S8" s="25" t="s">
        <v>41</v>
      </c>
      <c r="T8" s="25" t="s">
        <v>60</v>
      </c>
      <c r="U8" s="25" t="s">
        <v>61</v>
      </c>
      <c r="V8" s="23" t="s">
        <v>44</v>
      </c>
      <c r="W8" s="16">
        <f t="shared" si="1"/>
        <v>2</v>
      </c>
      <c r="X8" s="24" t="s">
        <v>45</v>
      </c>
      <c r="Y8" s="24" t="s">
        <v>46</v>
      </c>
      <c r="Z8" s="23" t="s">
        <v>47</v>
      </c>
      <c r="AA8" s="34">
        <v>2018</v>
      </c>
    </row>
    <row r="9" spans="1:27" s="3" customFormat="1" ht="64.5" customHeight="1">
      <c r="A9" s="16">
        <v>4</v>
      </c>
      <c r="B9" s="17" t="s">
        <v>62</v>
      </c>
      <c r="C9" s="16" t="s">
        <v>32</v>
      </c>
      <c r="D9" s="16" t="s">
        <v>33</v>
      </c>
      <c r="E9" s="16" t="s">
        <v>63</v>
      </c>
      <c r="F9" s="16" t="s">
        <v>64</v>
      </c>
      <c r="G9" s="16" t="s">
        <v>36</v>
      </c>
      <c r="H9" s="16">
        <v>1</v>
      </c>
      <c r="I9" s="16">
        <v>3</v>
      </c>
      <c r="J9" s="16">
        <v>25</v>
      </c>
      <c r="K9" s="16">
        <v>15</v>
      </c>
      <c r="L9" s="16">
        <f t="shared" si="0"/>
        <v>10</v>
      </c>
      <c r="M9" s="16"/>
      <c r="N9" s="16"/>
      <c r="O9" s="16" t="s">
        <v>65</v>
      </c>
      <c r="P9" s="23" t="s">
        <v>38</v>
      </c>
      <c r="Q9" s="23" t="s">
        <v>39</v>
      </c>
      <c r="R9" s="25" t="s">
        <v>40</v>
      </c>
      <c r="S9" s="25" t="s">
        <v>41</v>
      </c>
      <c r="T9" s="25" t="s">
        <v>66</v>
      </c>
      <c r="U9" s="25" t="s">
        <v>67</v>
      </c>
      <c r="V9" s="23" t="s">
        <v>44</v>
      </c>
      <c r="W9" s="16">
        <f t="shared" si="1"/>
        <v>5</v>
      </c>
      <c r="X9" s="32" t="s">
        <v>45</v>
      </c>
      <c r="Y9" s="32" t="s">
        <v>46</v>
      </c>
      <c r="Z9" s="23" t="s">
        <v>47</v>
      </c>
      <c r="AA9" s="34">
        <v>2018</v>
      </c>
    </row>
    <row r="10" spans="1:27" s="3" customFormat="1" ht="64.5" customHeight="1">
      <c r="A10" s="16">
        <v>5</v>
      </c>
      <c r="B10" s="17" t="s">
        <v>68</v>
      </c>
      <c r="C10" s="16" t="s">
        <v>32</v>
      </c>
      <c r="D10" s="16" t="s">
        <v>33</v>
      </c>
      <c r="E10" s="17" t="s">
        <v>69</v>
      </c>
      <c r="F10" s="17" t="s">
        <v>70</v>
      </c>
      <c r="G10" s="17" t="s">
        <v>36</v>
      </c>
      <c r="H10" s="17">
        <v>1</v>
      </c>
      <c r="I10" s="24" t="s">
        <v>71</v>
      </c>
      <c r="J10" s="17">
        <v>45</v>
      </c>
      <c r="K10" s="17">
        <v>27</v>
      </c>
      <c r="L10" s="16">
        <f t="shared" si="0"/>
        <v>18</v>
      </c>
      <c r="M10" s="16"/>
      <c r="N10" s="16"/>
      <c r="O10" s="16" t="s">
        <v>72</v>
      </c>
      <c r="P10" s="23" t="s">
        <v>38</v>
      </c>
      <c r="Q10" s="23" t="s">
        <v>39</v>
      </c>
      <c r="R10" s="25" t="s">
        <v>40</v>
      </c>
      <c r="S10" s="25" t="s">
        <v>41</v>
      </c>
      <c r="T10" s="25" t="s">
        <v>73</v>
      </c>
      <c r="U10" s="25" t="s">
        <v>74</v>
      </c>
      <c r="V10" s="23" t="s">
        <v>44</v>
      </c>
      <c r="W10" s="16">
        <f t="shared" si="1"/>
        <v>9</v>
      </c>
      <c r="X10" s="16" t="s">
        <v>45</v>
      </c>
      <c r="Y10" s="16" t="s">
        <v>75</v>
      </c>
      <c r="Z10" s="23" t="s">
        <v>47</v>
      </c>
      <c r="AA10" s="34">
        <v>2018</v>
      </c>
    </row>
    <row r="11" spans="1:27" s="3" customFormat="1" ht="81.75" customHeight="1">
      <c r="A11" s="16">
        <v>6</v>
      </c>
      <c r="B11" s="16" t="s">
        <v>76</v>
      </c>
      <c r="C11" s="16" t="s">
        <v>32</v>
      </c>
      <c r="D11" s="16" t="s">
        <v>33</v>
      </c>
      <c r="E11" s="16" t="s">
        <v>77</v>
      </c>
      <c r="F11" s="16" t="s">
        <v>78</v>
      </c>
      <c r="G11" s="16" t="s">
        <v>36</v>
      </c>
      <c r="H11" s="16">
        <v>6</v>
      </c>
      <c r="I11" s="16">
        <v>4</v>
      </c>
      <c r="J11" s="16">
        <v>45</v>
      </c>
      <c r="K11" s="16">
        <v>27</v>
      </c>
      <c r="L11" s="16">
        <f t="shared" si="0"/>
        <v>18</v>
      </c>
      <c r="M11" s="16"/>
      <c r="N11" s="16"/>
      <c r="O11" s="16" t="s">
        <v>37</v>
      </c>
      <c r="P11" s="23" t="s">
        <v>38</v>
      </c>
      <c r="Q11" s="23" t="s">
        <v>39</v>
      </c>
      <c r="R11" s="25" t="s">
        <v>40</v>
      </c>
      <c r="S11" s="25" t="s">
        <v>41</v>
      </c>
      <c r="T11" s="25" t="s">
        <v>79</v>
      </c>
      <c r="U11" s="25" t="s">
        <v>80</v>
      </c>
      <c r="V11" s="23" t="s">
        <v>44</v>
      </c>
      <c r="W11" s="16">
        <f t="shared" si="1"/>
        <v>9</v>
      </c>
      <c r="X11" s="17" t="s">
        <v>45</v>
      </c>
      <c r="Y11" s="17" t="s">
        <v>75</v>
      </c>
      <c r="Z11" s="23" t="s">
        <v>47</v>
      </c>
      <c r="AA11" s="34">
        <v>2018</v>
      </c>
    </row>
    <row r="12" spans="1:27" s="3" customFormat="1" ht="78.75" customHeight="1">
      <c r="A12" s="16">
        <v>7</v>
      </c>
      <c r="B12" s="17" t="s">
        <v>81</v>
      </c>
      <c r="C12" s="16" t="s">
        <v>32</v>
      </c>
      <c r="D12" s="16" t="s">
        <v>33</v>
      </c>
      <c r="E12" s="16" t="s">
        <v>82</v>
      </c>
      <c r="F12" s="17" t="s">
        <v>83</v>
      </c>
      <c r="G12" s="16" t="s">
        <v>36</v>
      </c>
      <c r="H12" s="16">
        <v>1</v>
      </c>
      <c r="I12" s="16">
        <v>2</v>
      </c>
      <c r="J12" s="16">
        <v>15</v>
      </c>
      <c r="K12" s="16">
        <v>9</v>
      </c>
      <c r="L12" s="16">
        <f t="shared" si="0"/>
        <v>6</v>
      </c>
      <c r="M12" s="16"/>
      <c r="N12" s="16"/>
      <c r="O12" s="16" t="s">
        <v>84</v>
      </c>
      <c r="P12" s="23" t="s">
        <v>38</v>
      </c>
      <c r="Q12" s="23" t="s">
        <v>39</v>
      </c>
      <c r="R12" s="25" t="s">
        <v>40</v>
      </c>
      <c r="S12" s="25" t="s">
        <v>41</v>
      </c>
      <c r="T12" s="25" t="s">
        <v>85</v>
      </c>
      <c r="U12" s="25" t="s">
        <v>86</v>
      </c>
      <c r="V12" s="23" t="s">
        <v>44</v>
      </c>
      <c r="W12" s="16">
        <f t="shared" si="1"/>
        <v>3</v>
      </c>
      <c r="X12" s="32" t="s">
        <v>87</v>
      </c>
      <c r="Y12" s="32" t="s">
        <v>88</v>
      </c>
      <c r="Z12" s="23" t="s">
        <v>47</v>
      </c>
      <c r="AA12" s="34">
        <v>2018</v>
      </c>
    </row>
    <row r="13" spans="1:244" s="3" customFormat="1" ht="81" customHeight="1">
      <c r="A13" s="16">
        <v>8</v>
      </c>
      <c r="B13" s="17" t="s">
        <v>89</v>
      </c>
      <c r="C13" s="16" t="s">
        <v>32</v>
      </c>
      <c r="D13" s="16" t="s">
        <v>33</v>
      </c>
      <c r="E13" s="16" t="s">
        <v>90</v>
      </c>
      <c r="F13" s="17" t="s">
        <v>91</v>
      </c>
      <c r="G13" s="16" t="s">
        <v>92</v>
      </c>
      <c r="H13" s="16">
        <v>3.85</v>
      </c>
      <c r="I13" s="16">
        <v>6</v>
      </c>
      <c r="J13" s="16">
        <v>48</v>
      </c>
      <c r="K13" s="17">
        <v>28.8</v>
      </c>
      <c r="L13" s="16">
        <f t="shared" si="0"/>
        <v>19.2</v>
      </c>
      <c r="M13" s="16"/>
      <c r="N13" s="16"/>
      <c r="O13" s="16" t="s">
        <v>93</v>
      </c>
      <c r="P13" s="23" t="s">
        <v>38</v>
      </c>
      <c r="Q13" s="23" t="s">
        <v>39</v>
      </c>
      <c r="R13" s="25" t="s">
        <v>40</v>
      </c>
      <c r="S13" s="25" t="s">
        <v>41</v>
      </c>
      <c r="T13" s="25" t="s">
        <v>94</v>
      </c>
      <c r="U13" s="25" t="s">
        <v>95</v>
      </c>
      <c r="V13" s="23" t="s">
        <v>44</v>
      </c>
      <c r="W13" s="16">
        <f t="shared" si="1"/>
        <v>9.6</v>
      </c>
      <c r="X13" s="17" t="s">
        <v>96</v>
      </c>
      <c r="Y13" s="17" t="s">
        <v>97</v>
      </c>
      <c r="Z13" s="23" t="s">
        <v>47</v>
      </c>
      <c r="AA13" s="34">
        <v>2018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</row>
    <row r="14" spans="1:27" s="3" customFormat="1" ht="90.75" customHeight="1">
      <c r="A14" s="16">
        <v>9</v>
      </c>
      <c r="B14" s="16" t="s">
        <v>98</v>
      </c>
      <c r="C14" s="16" t="s">
        <v>32</v>
      </c>
      <c r="D14" s="16" t="s">
        <v>33</v>
      </c>
      <c r="E14" s="16" t="s">
        <v>99</v>
      </c>
      <c r="F14" s="16" t="s">
        <v>100</v>
      </c>
      <c r="G14" s="16" t="s">
        <v>92</v>
      </c>
      <c r="H14" s="16">
        <v>8</v>
      </c>
      <c r="I14" s="16">
        <v>1</v>
      </c>
      <c r="J14" s="16">
        <v>40</v>
      </c>
      <c r="K14" s="17">
        <v>24</v>
      </c>
      <c r="L14" s="16">
        <f t="shared" si="0"/>
        <v>16</v>
      </c>
      <c r="M14" s="16"/>
      <c r="N14" s="16"/>
      <c r="O14" s="16" t="s">
        <v>101</v>
      </c>
      <c r="P14" s="23" t="s">
        <v>38</v>
      </c>
      <c r="Q14" s="23" t="s">
        <v>39</v>
      </c>
      <c r="R14" s="25" t="s">
        <v>40</v>
      </c>
      <c r="S14" s="25" t="s">
        <v>41</v>
      </c>
      <c r="T14" s="25" t="s">
        <v>102</v>
      </c>
      <c r="U14" s="25" t="s">
        <v>103</v>
      </c>
      <c r="V14" s="23" t="s">
        <v>44</v>
      </c>
      <c r="W14" s="16">
        <f t="shared" si="1"/>
        <v>8</v>
      </c>
      <c r="X14" s="24" t="s">
        <v>104</v>
      </c>
      <c r="Y14" s="24" t="s">
        <v>105</v>
      </c>
      <c r="Z14" s="23" t="s">
        <v>47</v>
      </c>
      <c r="AA14" s="34">
        <v>2018</v>
      </c>
    </row>
    <row r="15" spans="1:244" s="3" customFormat="1" ht="64.5" customHeight="1">
      <c r="A15" s="16">
        <v>10</v>
      </c>
      <c r="B15" s="17" t="s">
        <v>106</v>
      </c>
      <c r="C15" s="16" t="s">
        <v>32</v>
      </c>
      <c r="D15" s="16" t="s">
        <v>33</v>
      </c>
      <c r="E15" s="16" t="s">
        <v>107</v>
      </c>
      <c r="F15" s="17" t="s">
        <v>108</v>
      </c>
      <c r="G15" s="16" t="s">
        <v>92</v>
      </c>
      <c r="H15" s="16">
        <v>20</v>
      </c>
      <c r="I15" s="16">
        <v>5</v>
      </c>
      <c r="J15" s="16">
        <v>30</v>
      </c>
      <c r="K15" s="16">
        <v>18</v>
      </c>
      <c r="L15" s="16">
        <f t="shared" si="0"/>
        <v>12</v>
      </c>
      <c r="M15" s="16"/>
      <c r="N15" s="16"/>
      <c r="O15" s="16" t="s">
        <v>109</v>
      </c>
      <c r="P15" s="23" t="s">
        <v>38</v>
      </c>
      <c r="Q15" s="23" t="s">
        <v>39</v>
      </c>
      <c r="R15" s="25" t="s">
        <v>40</v>
      </c>
      <c r="S15" s="25" t="s">
        <v>41</v>
      </c>
      <c r="T15" s="25" t="s">
        <v>52</v>
      </c>
      <c r="U15" s="25" t="s">
        <v>53</v>
      </c>
      <c r="V15" s="23" t="s">
        <v>44</v>
      </c>
      <c r="W15" s="16">
        <f t="shared" si="1"/>
        <v>6</v>
      </c>
      <c r="X15" s="17" t="s">
        <v>110</v>
      </c>
      <c r="Y15" s="17" t="s">
        <v>111</v>
      </c>
      <c r="Z15" s="23" t="s">
        <v>47</v>
      </c>
      <c r="AA15" s="34">
        <v>2018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244" s="3" customFormat="1" ht="64.5" customHeight="1">
      <c r="A16" s="16">
        <v>11</v>
      </c>
      <c r="B16" s="17" t="s">
        <v>112</v>
      </c>
      <c r="C16" s="16" t="s">
        <v>32</v>
      </c>
      <c r="D16" s="16" t="s">
        <v>33</v>
      </c>
      <c r="E16" s="16" t="s">
        <v>113</v>
      </c>
      <c r="F16" s="16" t="s">
        <v>114</v>
      </c>
      <c r="G16" s="16" t="s">
        <v>92</v>
      </c>
      <c r="H16" s="16">
        <v>2</v>
      </c>
      <c r="I16" s="16">
        <v>1</v>
      </c>
      <c r="J16" s="16">
        <v>18</v>
      </c>
      <c r="K16" s="17">
        <v>10.8</v>
      </c>
      <c r="L16" s="16">
        <f t="shared" si="0"/>
        <v>7.199999999999999</v>
      </c>
      <c r="M16" s="16"/>
      <c r="N16" s="16"/>
      <c r="O16" s="16" t="s">
        <v>115</v>
      </c>
      <c r="P16" s="23" t="s">
        <v>116</v>
      </c>
      <c r="Q16" s="23" t="s">
        <v>117</v>
      </c>
      <c r="R16" s="25" t="s">
        <v>40</v>
      </c>
      <c r="S16" s="25" t="s">
        <v>41</v>
      </c>
      <c r="T16" s="25" t="s">
        <v>118</v>
      </c>
      <c r="U16" s="25" t="s">
        <v>67</v>
      </c>
      <c r="V16" s="23" t="s">
        <v>44</v>
      </c>
      <c r="W16" s="16">
        <f t="shared" si="1"/>
        <v>3.5999999999999996</v>
      </c>
      <c r="X16" s="32" t="s">
        <v>119</v>
      </c>
      <c r="Y16" s="32" t="s">
        <v>120</v>
      </c>
      <c r="Z16" s="23" t="s">
        <v>47</v>
      </c>
      <c r="AA16" s="34">
        <v>2018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</row>
    <row r="17" spans="1:27" s="3" customFormat="1" ht="78.75" customHeight="1">
      <c r="A17" s="16">
        <v>12</v>
      </c>
      <c r="B17" s="17" t="s">
        <v>121</v>
      </c>
      <c r="C17" s="16" t="s">
        <v>32</v>
      </c>
      <c r="D17" s="17" t="s">
        <v>33</v>
      </c>
      <c r="E17" s="17" t="s">
        <v>122</v>
      </c>
      <c r="F17" s="17" t="s">
        <v>123</v>
      </c>
      <c r="G17" s="17" t="s">
        <v>57</v>
      </c>
      <c r="H17" s="17">
        <v>1</v>
      </c>
      <c r="I17" s="17">
        <v>6</v>
      </c>
      <c r="J17" s="17">
        <v>146</v>
      </c>
      <c r="K17" s="17">
        <v>87.6</v>
      </c>
      <c r="L17" s="16">
        <f t="shared" si="0"/>
        <v>58.400000000000006</v>
      </c>
      <c r="M17" s="17"/>
      <c r="N17" s="16"/>
      <c r="O17" s="16" t="s">
        <v>124</v>
      </c>
      <c r="P17" s="23" t="s">
        <v>116</v>
      </c>
      <c r="Q17" s="23" t="s">
        <v>117</v>
      </c>
      <c r="R17" s="25" t="s">
        <v>40</v>
      </c>
      <c r="S17" s="25" t="s">
        <v>41</v>
      </c>
      <c r="T17" s="23" t="s">
        <v>125</v>
      </c>
      <c r="U17" s="23" t="s">
        <v>126</v>
      </c>
      <c r="V17" s="23" t="s">
        <v>44</v>
      </c>
      <c r="W17" s="16">
        <f t="shared" si="1"/>
        <v>29.200000000000003</v>
      </c>
      <c r="X17" s="17" t="s">
        <v>127</v>
      </c>
      <c r="Y17" s="17" t="s">
        <v>128</v>
      </c>
      <c r="Z17" s="23" t="s">
        <v>47</v>
      </c>
      <c r="AA17" s="34">
        <v>2018</v>
      </c>
    </row>
    <row r="18" spans="1:244" s="3" customFormat="1" ht="75" customHeight="1">
      <c r="A18" s="16">
        <v>13</v>
      </c>
      <c r="B18" s="16" t="s">
        <v>129</v>
      </c>
      <c r="C18" s="16" t="s">
        <v>32</v>
      </c>
      <c r="D18" s="16" t="s">
        <v>33</v>
      </c>
      <c r="E18" s="16" t="s">
        <v>130</v>
      </c>
      <c r="F18" s="16" t="s">
        <v>131</v>
      </c>
      <c r="G18" s="16" t="s">
        <v>132</v>
      </c>
      <c r="H18" s="16">
        <v>60</v>
      </c>
      <c r="I18" s="24" t="s">
        <v>133</v>
      </c>
      <c r="J18" s="16">
        <v>30</v>
      </c>
      <c r="K18" s="17">
        <v>18</v>
      </c>
      <c r="L18" s="16">
        <f t="shared" si="0"/>
        <v>12</v>
      </c>
      <c r="M18" s="16"/>
      <c r="N18" s="16"/>
      <c r="O18" s="16" t="s">
        <v>134</v>
      </c>
      <c r="P18" s="23" t="s">
        <v>116</v>
      </c>
      <c r="Q18" s="23" t="s">
        <v>135</v>
      </c>
      <c r="R18" s="25" t="s">
        <v>40</v>
      </c>
      <c r="S18" s="25" t="s">
        <v>41</v>
      </c>
      <c r="T18" s="25" t="s">
        <v>60</v>
      </c>
      <c r="U18" s="25" t="s">
        <v>61</v>
      </c>
      <c r="V18" s="23" t="s">
        <v>44</v>
      </c>
      <c r="W18" s="16">
        <f t="shared" si="1"/>
        <v>6</v>
      </c>
      <c r="X18" s="24" t="s">
        <v>136</v>
      </c>
      <c r="Y18" s="24" t="s">
        <v>137</v>
      </c>
      <c r="Z18" s="23" t="s">
        <v>47</v>
      </c>
      <c r="AA18" s="34">
        <v>2018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</row>
    <row r="19" spans="1:27" s="3" customFormat="1" ht="75" customHeight="1">
      <c r="A19" s="16">
        <v>14</v>
      </c>
      <c r="B19" s="17" t="s">
        <v>138</v>
      </c>
      <c r="C19" s="16" t="s">
        <v>32</v>
      </c>
      <c r="D19" s="17" t="s">
        <v>139</v>
      </c>
      <c r="E19" s="16" t="s">
        <v>140</v>
      </c>
      <c r="F19" s="17" t="s">
        <v>141</v>
      </c>
      <c r="G19" s="16" t="s">
        <v>132</v>
      </c>
      <c r="H19" s="16">
        <v>240</v>
      </c>
      <c r="I19" s="16">
        <v>4</v>
      </c>
      <c r="J19" s="16">
        <v>30</v>
      </c>
      <c r="K19" s="16">
        <v>12</v>
      </c>
      <c r="L19" s="16">
        <f t="shared" si="0"/>
        <v>8</v>
      </c>
      <c r="M19" s="16">
        <v>10</v>
      </c>
      <c r="N19" s="16">
        <v>0</v>
      </c>
      <c r="O19" s="16" t="s">
        <v>142</v>
      </c>
      <c r="P19" s="23" t="s">
        <v>143</v>
      </c>
      <c r="Q19" s="23" t="s">
        <v>144</v>
      </c>
      <c r="R19" s="25" t="s">
        <v>40</v>
      </c>
      <c r="S19" s="25" t="s">
        <v>41</v>
      </c>
      <c r="T19" s="25" t="s">
        <v>52</v>
      </c>
      <c r="U19" s="25" t="s">
        <v>53</v>
      </c>
      <c r="V19" s="23" t="s">
        <v>44</v>
      </c>
      <c r="W19" s="16">
        <f t="shared" si="1"/>
        <v>4</v>
      </c>
      <c r="X19" s="17" t="s">
        <v>45</v>
      </c>
      <c r="Y19" s="17" t="s">
        <v>75</v>
      </c>
      <c r="Z19" s="23" t="s">
        <v>47</v>
      </c>
      <c r="AA19" s="34">
        <v>2018</v>
      </c>
    </row>
    <row r="20" spans="1:27" s="3" customFormat="1" ht="73.5" customHeight="1">
      <c r="A20" s="16">
        <v>15</v>
      </c>
      <c r="B20" s="16" t="s">
        <v>145</v>
      </c>
      <c r="C20" s="16" t="s">
        <v>32</v>
      </c>
      <c r="D20" s="16" t="s">
        <v>139</v>
      </c>
      <c r="E20" s="16" t="s">
        <v>146</v>
      </c>
      <c r="F20" s="16" t="s">
        <v>147</v>
      </c>
      <c r="G20" s="16" t="s">
        <v>148</v>
      </c>
      <c r="H20" s="16">
        <v>250</v>
      </c>
      <c r="I20" s="16">
        <v>2</v>
      </c>
      <c r="J20" s="16">
        <v>80</v>
      </c>
      <c r="K20" s="16">
        <v>32</v>
      </c>
      <c r="L20" s="16">
        <f t="shared" si="0"/>
        <v>8</v>
      </c>
      <c r="M20" s="16">
        <v>40</v>
      </c>
      <c r="N20" s="16"/>
      <c r="O20" s="16" t="s">
        <v>149</v>
      </c>
      <c r="P20" s="23" t="s">
        <v>150</v>
      </c>
      <c r="Q20" s="23" t="s">
        <v>151</v>
      </c>
      <c r="R20" s="25" t="s">
        <v>40</v>
      </c>
      <c r="S20" s="25" t="s">
        <v>41</v>
      </c>
      <c r="T20" s="25" t="s">
        <v>79</v>
      </c>
      <c r="U20" s="25" t="s">
        <v>80</v>
      </c>
      <c r="V20" s="23" t="s">
        <v>44</v>
      </c>
      <c r="W20" s="16">
        <f t="shared" si="1"/>
        <v>4</v>
      </c>
      <c r="X20" s="17" t="s">
        <v>152</v>
      </c>
      <c r="Y20" s="17" t="s">
        <v>153</v>
      </c>
      <c r="Z20" s="23" t="s">
        <v>47</v>
      </c>
      <c r="AA20" s="34">
        <v>2018</v>
      </c>
    </row>
    <row r="21" spans="1:27" s="3" customFormat="1" ht="76.5" customHeight="1">
      <c r="A21" s="16">
        <v>16</v>
      </c>
      <c r="B21" s="17" t="s">
        <v>154</v>
      </c>
      <c r="C21" s="16" t="s">
        <v>32</v>
      </c>
      <c r="D21" s="16" t="s">
        <v>155</v>
      </c>
      <c r="E21" s="16" t="s">
        <v>156</v>
      </c>
      <c r="F21" s="16" t="s">
        <v>157</v>
      </c>
      <c r="G21" s="16" t="s">
        <v>158</v>
      </c>
      <c r="H21" s="16">
        <v>2500</v>
      </c>
      <c r="I21" s="16">
        <v>4</v>
      </c>
      <c r="J21" s="16">
        <v>190</v>
      </c>
      <c r="K21" s="16">
        <v>42</v>
      </c>
      <c r="L21" s="16">
        <f t="shared" si="0"/>
        <v>28</v>
      </c>
      <c r="M21" s="16">
        <v>120</v>
      </c>
      <c r="N21" s="16"/>
      <c r="O21" s="16" t="s">
        <v>159</v>
      </c>
      <c r="P21" s="23" t="s">
        <v>150</v>
      </c>
      <c r="Q21" s="23" t="s">
        <v>151</v>
      </c>
      <c r="R21" s="25" t="s">
        <v>40</v>
      </c>
      <c r="S21" s="25" t="s">
        <v>41</v>
      </c>
      <c r="T21" s="25" t="s">
        <v>160</v>
      </c>
      <c r="U21" s="25" t="s">
        <v>161</v>
      </c>
      <c r="V21" s="23" t="s">
        <v>44</v>
      </c>
      <c r="W21" s="16">
        <f t="shared" si="1"/>
        <v>14</v>
      </c>
      <c r="X21" s="17" t="s">
        <v>45</v>
      </c>
      <c r="Y21" s="17" t="s">
        <v>75</v>
      </c>
      <c r="Z21" s="23" t="s">
        <v>47</v>
      </c>
      <c r="AA21" s="34">
        <v>2018</v>
      </c>
    </row>
    <row r="22" spans="1:27" s="3" customFormat="1" ht="64.5" customHeight="1">
      <c r="A22" s="16">
        <v>17</v>
      </c>
      <c r="B22" s="17" t="s">
        <v>162</v>
      </c>
      <c r="C22" s="16" t="s">
        <v>32</v>
      </c>
      <c r="D22" s="16" t="s">
        <v>155</v>
      </c>
      <c r="E22" s="16" t="s">
        <v>163</v>
      </c>
      <c r="F22" s="17" t="s">
        <v>164</v>
      </c>
      <c r="G22" s="16" t="s">
        <v>132</v>
      </c>
      <c r="H22" s="16">
        <v>50</v>
      </c>
      <c r="I22" s="16">
        <v>6</v>
      </c>
      <c r="J22" s="16">
        <v>100</v>
      </c>
      <c r="K22" s="16">
        <v>32</v>
      </c>
      <c r="L22" s="16">
        <f t="shared" si="0"/>
        <v>8</v>
      </c>
      <c r="M22" s="16">
        <v>60</v>
      </c>
      <c r="N22" s="16"/>
      <c r="O22" s="16" t="s">
        <v>165</v>
      </c>
      <c r="P22" s="23" t="s">
        <v>166</v>
      </c>
      <c r="Q22" s="23" t="s">
        <v>167</v>
      </c>
      <c r="R22" s="25" t="s">
        <v>40</v>
      </c>
      <c r="S22" s="25" t="s">
        <v>41</v>
      </c>
      <c r="T22" s="25" t="s">
        <v>94</v>
      </c>
      <c r="U22" s="25" t="s">
        <v>95</v>
      </c>
      <c r="V22" s="23" t="s">
        <v>44</v>
      </c>
      <c r="W22" s="16">
        <f t="shared" si="1"/>
        <v>4</v>
      </c>
      <c r="X22" s="17" t="s">
        <v>45</v>
      </c>
      <c r="Y22" s="17" t="s">
        <v>168</v>
      </c>
      <c r="Z22" s="23" t="s">
        <v>47</v>
      </c>
      <c r="AA22" s="34">
        <v>2018</v>
      </c>
    </row>
    <row r="23" spans="1:244" s="3" customFormat="1" ht="64.5" customHeight="1">
      <c r="A23" s="16">
        <v>19</v>
      </c>
      <c r="B23" s="17" t="s">
        <v>169</v>
      </c>
      <c r="C23" s="16" t="s">
        <v>32</v>
      </c>
      <c r="D23" s="16" t="s">
        <v>155</v>
      </c>
      <c r="E23" s="17" t="s">
        <v>170</v>
      </c>
      <c r="F23" s="17" t="s">
        <v>171</v>
      </c>
      <c r="G23" s="16" t="s">
        <v>132</v>
      </c>
      <c r="H23" s="17">
        <v>65</v>
      </c>
      <c r="I23" s="16">
        <v>2</v>
      </c>
      <c r="J23" s="17">
        <v>38</v>
      </c>
      <c r="K23" s="17">
        <v>22.8</v>
      </c>
      <c r="L23" s="16">
        <f t="shared" si="0"/>
        <v>15.2</v>
      </c>
      <c r="M23" s="16"/>
      <c r="N23" s="16"/>
      <c r="O23" s="16" t="s">
        <v>172</v>
      </c>
      <c r="P23" s="23" t="s">
        <v>116</v>
      </c>
      <c r="Q23" s="23" t="s">
        <v>117</v>
      </c>
      <c r="R23" s="25" t="s">
        <v>40</v>
      </c>
      <c r="S23" s="25" t="s">
        <v>41</v>
      </c>
      <c r="T23" s="25" t="s">
        <v>173</v>
      </c>
      <c r="U23" s="25" t="s">
        <v>74</v>
      </c>
      <c r="V23" s="23" t="s">
        <v>44</v>
      </c>
      <c r="W23" s="16">
        <f t="shared" si="1"/>
        <v>7.6</v>
      </c>
      <c r="X23" s="17" t="s">
        <v>174</v>
      </c>
      <c r="Y23" s="17" t="s">
        <v>175</v>
      </c>
      <c r="Z23" s="23" t="s">
        <v>47</v>
      </c>
      <c r="AA23" s="34">
        <v>2018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</row>
    <row r="24" spans="1:244" s="3" customFormat="1" ht="27.75" customHeight="1">
      <c r="A24" s="16"/>
      <c r="B24" s="17" t="s">
        <v>176</v>
      </c>
      <c r="C24" s="16"/>
      <c r="D24" s="16"/>
      <c r="E24" s="17"/>
      <c r="F24" s="17"/>
      <c r="G24" s="16"/>
      <c r="H24" s="17"/>
      <c r="I24" s="16"/>
      <c r="J24" s="17">
        <f>SUM(J6:J23)</f>
        <v>941</v>
      </c>
      <c r="K24" s="17">
        <f>SUM(K6:K23)</f>
        <v>443.50000000000006</v>
      </c>
      <c r="L24" s="17">
        <f>SUM(L6:L23)</f>
        <v>267.5</v>
      </c>
      <c r="M24" s="17">
        <f>SUM(M6:M23)</f>
        <v>230</v>
      </c>
      <c r="N24" s="17"/>
      <c r="O24" s="17"/>
      <c r="P24" s="17"/>
      <c r="Q24" s="17"/>
      <c r="R24" s="17"/>
      <c r="S24" s="17"/>
      <c r="T24" s="17"/>
      <c r="U24" s="17"/>
      <c r="V24" s="17"/>
      <c r="W24" s="17">
        <f aca="true" t="shared" si="2" ref="P24:W24">SUM(W6:W23)</f>
        <v>133.75</v>
      </c>
      <c r="X24" s="17"/>
      <c r="Y24" s="16"/>
      <c r="Z24" s="23"/>
      <c r="AA24" s="3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</row>
    <row r="25" spans="1:27" s="4" customFormat="1" ht="69.75" customHeight="1">
      <c r="A25" s="16">
        <v>45</v>
      </c>
      <c r="B25" s="17" t="s">
        <v>177</v>
      </c>
      <c r="C25" s="16" t="s">
        <v>178</v>
      </c>
      <c r="D25" s="16" t="s">
        <v>179</v>
      </c>
      <c r="E25" s="16" t="s">
        <v>180</v>
      </c>
      <c r="F25" s="17" t="s">
        <v>181</v>
      </c>
      <c r="G25" s="16" t="s">
        <v>182</v>
      </c>
      <c r="H25" s="16">
        <v>13</v>
      </c>
      <c r="I25" s="16">
        <v>5</v>
      </c>
      <c r="J25" s="16">
        <v>1300</v>
      </c>
      <c r="K25" s="16">
        <v>0</v>
      </c>
      <c r="L25" s="16">
        <v>1300</v>
      </c>
      <c r="M25" s="16"/>
      <c r="N25" s="16"/>
      <c r="O25" s="16" t="s">
        <v>183</v>
      </c>
      <c r="P25" s="25" t="s">
        <v>184</v>
      </c>
      <c r="Q25" s="25" t="s">
        <v>185</v>
      </c>
      <c r="R25" s="25" t="s">
        <v>40</v>
      </c>
      <c r="S25" s="25" t="s">
        <v>41</v>
      </c>
      <c r="T25" s="25" t="s">
        <v>186</v>
      </c>
      <c r="U25" s="25" t="s">
        <v>187</v>
      </c>
      <c r="V25" s="19"/>
      <c r="W25" s="19">
        <v>280</v>
      </c>
      <c r="X25" s="17" t="s">
        <v>188</v>
      </c>
      <c r="Y25" s="17" t="s">
        <v>189</v>
      </c>
      <c r="Z25" s="35"/>
      <c r="AA25" s="36"/>
    </row>
    <row r="26" spans="1:27" s="5" customFormat="1" ht="43.5" customHeight="1">
      <c r="A26" s="18" t="s">
        <v>190</v>
      </c>
      <c r="B26" s="19"/>
      <c r="C26" s="19"/>
      <c r="D26" s="19"/>
      <c r="E26" s="19"/>
      <c r="F26" s="19"/>
      <c r="G26" s="19"/>
      <c r="H26" s="19"/>
      <c r="I26" s="26"/>
      <c r="J26" s="19">
        <f>J24+J25</f>
        <v>2241</v>
      </c>
      <c r="K26" s="19">
        <f>K24+K25</f>
        <v>443.50000000000006</v>
      </c>
      <c r="L26" s="19">
        <f>L24+L25</f>
        <v>1567.5</v>
      </c>
      <c r="M26" s="19">
        <f>M24+M25</f>
        <v>230</v>
      </c>
      <c r="N26" s="19"/>
      <c r="O26" s="19"/>
      <c r="P26" s="19"/>
      <c r="Q26" s="19"/>
      <c r="R26" s="19"/>
      <c r="S26" s="19"/>
      <c r="T26" s="19"/>
      <c r="U26" s="19"/>
      <c r="V26" s="19"/>
      <c r="W26" s="19">
        <f aca="true" t="shared" si="3" ref="P26:W26">W24+W25</f>
        <v>413.75</v>
      </c>
      <c r="X26" s="26"/>
      <c r="Y26" s="26"/>
      <c r="Z26" s="19"/>
      <c r="AA26" s="19"/>
    </row>
  </sheetData>
  <sheetProtection/>
  <mergeCells count="16">
    <mergeCell ref="A1:B1"/>
    <mergeCell ref="A2:AA2"/>
    <mergeCell ref="P3:U3"/>
    <mergeCell ref="B4:I4"/>
    <mergeCell ref="J4:N4"/>
    <mergeCell ref="P4:Q4"/>
    <mergeCell ref="R4:S4"/>
    <mergeCell ref="T4:U4"/>
    <mergeCell ref="A4:A5"/>
    <mergeCell ref="O4:O5"/>
    <mergeCell ref="V4:V5"/>
    <mergeCell ref="W4:W5"/>
    <mergeCell ref="X4:X5"/>
    <mergeCell ref="Y4:Y5"/>
    <mergeCell ref="Z4:Z5"/>
    <mergeCell ref="AA4:AA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2018-11-20T15:59:56Z</cp:lastPrinted>
  <dcterms:created xsi:type="dcterms:W3CDTF">2018-04-20T01:12:00Z</dcterms:created>
  <dcterms:modified xsi:type="dcterms:W3CDTF">2019-05-30T00:55:12Z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