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月报备" sheetId="16" r:id="rId1"/>
    <sheet name="Sheet1" sheetId="17" r:id="rId2"/>
  </sheets>
  <definedNames>
    <definedName name="_xlnm.Print_Titles" localSheetId="0">'3月报备'!$1:$4</definedName>
  </definedNames>
  <calcPr calcId="144525"/>
</workbook>
</file>

<file path=xl/sharedStrings.xml><?xml version="1.0" encoding="utf-8"?>
<sst xmlns="http://schemas.openxmlformats.org/spreadsheetml/2006/main" count="750" uniqueCount="256">
  <si>
    <t>石楼县2019年统筹整合使用财政涉农资金支持精准扶贫项目申报表</t>
  </si>
  <si>
    <t xml:space="preserve">  项目责任（主管）单位（盖章）：义牒镇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</si>
  <si>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</si>
  <si>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</si>
  <si>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</si>
  <si>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</si>
  <si>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</si>
  <si>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</si>
  <si>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</si>
  <si>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</si>
  <si>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</si>
  <si>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</si>
  <si>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</si>
  <si>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</si>
  <si>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</si>
  <si>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</si>
  <si>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</si>
  <si>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</si>
  <si>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</si>
  <si>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</si>
  <si>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</si>
  <si>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</si>
  <si>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</si>
  <si>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</si>
  <si>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</si>
  <si>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</si>
  <si>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</si>
  <si>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</si>
  <si>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</si>
  <si>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</si>
  <si>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</si>
  <si>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</si>
  <si>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总人数</t>
  </si>
  <si>
    <t>建档立卡贫困户人数</t>
  </si>
  <si>
    <t>其他农户</t>
  </si>
  <si>
    <t>扶持人数</t>
  </si>
  <si>
    <t>扶持金额</t>
  </si>
  <si>
    <t>单位名称</t>
  </si>
  <si>
    <t>负责人</t>
  </si>
  <si>
    <t>石楼县义牒镇灵芝建设项目（续建）</t>
  </si>
  <si>
    <t>续建</t>
  </si>
  <si>
    <t>特色产业发展</t>
  </si>
  <si>
    <t>留村村委</t>
  </si>
  <si>
    <t>100个大棚</t>
  </si>
  <si>
    <t>个</t>
  </si>
  <si>
    <t>1月</t>
  </si>
  <si>
    <t>11万元/个</t>
  </si>
  <si>
    <t xml:space="preserve"> 农委</t>
  </si>
  <si>
    <t>刘保荣</t>
  </si>
  <si>
    <t>义牒镇</t>
  </si>
  <si>
    <t>薛晨雨</t>
  </si>
  <si>
    <t>留村</t>
  </si>
  <si>
    <t>郝挨平</t>
  </si>
  <si>
    <t>已完工</t>
  </si>
  <si>
    <t>2018.5.1</t>
  </si>
  <si>
    <t>2018.6.1</t>
  </si>
  <si>
    <t>完结</t>
  </si>
  <si>
    <t>石楼县义牒镇张家塔村养鸭建设项目（续建）</t>
  </si>
  <si>
    <t>资产收益</t>
  </si>
  <si>
    <t>左家沟</t>
  </si>
  <si>
    <t>建厂3000平方米，鸭子50000只</t>
  </si>
  <si>
    <t>处</t>
  </si>
  <si>
    <t>6月</t>
  </si>
  <si>
    <t>100万元/处</t>
  </si>
  <si>
    <t>畜牧局</t>
  </si>
  <si>
    <t>刘宏平</t>
  </si>
  <si>
    <t>张家塔</t>
  </si>
  <si>
    <t>张玉军</t>
  </si>
  <si>
    <t>2018.3.1</t>
  </si>
  <si>
    <t>2018.9.1</t>
  </si>
  <si>
    <t>石楼县义牒镇张家塔村兔场建设项目（续建）</t>
  </si>
  <si>
    <t>建厂300平方米，2000只</t>
  </si>
  <si>
    <t>只</t>
  </si>
  <si>
    <t>2月</t>
  </si>
  <si>
    <t>50万元/处</t>
  </si>
  <si>
    <t>2018.4.1</t>
  </si>
  <si>
    <t>石楼县义牒镇万头猪场建设项目（续建）</t>
  </si>
  <si>
    <t>李家山</t>
  </si>
  <si>
    <t>建厂12000平方米，养猪5000头</t>
  </si>
  <si>
    <t>头</t>
  </si>
  <si>
    <t>5月</t>
  </si>
  <si>
    <t>200万元/处</t>
  </si>
  <si>
    <t>褚家峪</t>
  </si>
  <si>
    <t>张秋林</t>
  </si>
  <si>
    <t>石楼县义牒镇呼家山村养牛合作社养殖建设项目（续建）</t>
  </si>
  <si>
    <t>呼家山</t>
  </si>
  <si>
    <t>建厂2000平方米，养牛200头</t>
  </si>
  <si>
    <t>3月</t>
  </si>
  <si>
    <t>60万元/处</t>
  </si>
  <si>
    <t>圪堵坪</t>
  </si>
  <si>
    <t>张应喜</t>
  </si>
  <si>
    <t>石楼县义牒镇下河村养牛项目（续建）</t>
  </si>
  <si>
    <t>扩建</t>
  </si>
  <si>
    <t>下河</t>
  </si>
  <si>
    <t>养牛50头</t>
  </si>
  <si>
    <t>10万元/处</t>
  </si>
  <si>
    <t>呼直龙</t>
  </si>
  <si>
    <t>2018.7.1</t>
  </si>
  <si>
    <t>石楼县义牒镇义牒村金顺养殖场养牛项目（续建）</t>
  </si>
  <si>
    <t>长岭上</t>
  </si>
  <si>
    <t>建厂1300平方米,养牛100头</t>
  </si>
  <si>
    <t>30万元/处</t>
  </si>
  <si>
    <t>义牒</t>
  </si>
  <si>
    <t>郝水生</t>
  </si>
  <si>
    <t>石楼县义牒镇义牒村晨辉养殖厂建设项目（续建）</t>
  </si>
  <si>
    <t>义牒村</t>
  </si>
  <si>
    <t>12000平方米，牛出栏猪4000头</t>
  </si>
  <si>
    <t>80万元/处</t>
  </si>
  <si>
    <t>2018.8.1</t>
  </si>
  <si>
    <t>石楼县义牒镇王家坪村至李家山村路面护塄建设项目（续建）</t>
  </si>
  <si>
    <t>基础设施建设</t>
  </si>
  <si>
    <t>路面维修及护楞建设</t>
  </si>
  <si>
    <t>座</t>
  </si>
  <si>
    <t>5万元/处</t>
  </si>
  <si>
    <t>交通局</t>
  </si>
  <si>
    <t>宁候保</t>
  </si>
  <si>
    <t>石楼县义牒镇李家山道路建设项目（续建）</t>
  </si>
  <si>
    <t>李家山、石咀上</t>
  </si>
  <si>
    <t xml:space="preserve">改线、
拓宽、改造、排水、硬化2公里 </t>
  </si>
  <si>
    <t>公里</t>
  </si>
  <si>
    <t xml:space="preserve">20万元/公里 </t>
  </si>
  <si>
    <t>石楼县义牒镇张家塔村小桥建设项目（续建）</t>
  </si>
  <si>
    <t>清园则</t>
  </si>
  <si>
    <t>修桥1座</t>
  </si>
  <si>
    <t>8万元/座</t>
  </si>
  <si>
    <t>石楼县义牒镇褚家峪村过水桥建设项目（续建）</t>
  </si>
  <si>
    <t>石楼县义牒镇褚家峪村碾子沟过水桥建设项目（续建）</t>
  </si>
  <si>
    <t>碾子沟</t>
  </si>
  <si>
    <t>6万元/座</t>
  </si>
  <si>
    <t>石楼县义牒镇南峪村小桥建设项目（续建）</t>
  </si>
  <si>
    <t>南峪</t>
  </si>
  <si>
    <t>石楼县义牒镇电商建设项目（续建）</t>
  </si>
  <si>
    <t>其他</t>
  </si>
  <si>
    <t>200户</t>
  </si>
  <si>
    <t>户</t>
  </si>
  <si>
    <t>0.25万元/户</t>
  </si>
  <si>
    <t>经信局</t>
  </si>
  <si>
    <t>郑宝峰</t>
  </si>
  <si>
    <t>石楼县义牒镇下河村旅游建设项目（续建）</t>
  </si>
  <si>
    <t>农家乐绿化、美化</t>
  </si>
  <si>
    <t>90万/处</t>
  </si>
  <si>
    <t>文物旅游局</t>
  </si>
  <si>
    <t>曹直元</t>
  </si>
  <si>
    <t>2018.12.1</t>
  </si>
  <si>
    <t>石楼县义牒镇褚家峪村聚和泉酒厂建设项目（续建）</t>
  </si>
  <si>
    <t>建厂3000平方米</t>
  </si>
  <si>
    <t>平米</t>
  </si>
  <si>
    <t>中小企业局</t>
  </si>
  <si>
    <t>李强</t>
  </si>
  <si>
    <t>石楼金来德制衣厂建设项目（续建）</t>
  </si>
  <si>
    <t>县城内</t>
  </si>
  <si>
    <t>房屋租赁及设备采购</t>
  </si>
  <si>
    <t>7月</t>
  </si>
  <si>
    <t>30万元/个</t>
  </si>
  <si>
    <t>2017.4.1</t>
  </si>
  <si>
    <t>2018.11.1</t>
  </si>
  <si>
    <t>义牒镇基础设施建设项目（质保金）</t>
  </si>
  <si>
    <t>褚家峪村</t>
  </si>
  <si>
    <t>鱼池建设</t>
  </si>
  <si>
    <t>2019.3.1</t>
  </si>
  <si>
    <t>2019.6.1</t>
  </si>
  <si>
    <t>质保金</t>
  </si>
  <si>
    <t>义牒镇彩票公益金基础设施建设项目（质保金）</t>
  </si>
  <si>
    <t>下河、留村、圪堵坪</t>
  </si>
  <si>
    <t>沟域治理</t>
  </si>
  <si>
    <t>条</t>
  </si>
  <si>
    <t>水利局</t>
  </si>
  <si>
    <t>刘林生</t>
  </si>
  <si>
    <t>薛辰雨</t>
  </si>
  <si>
    <t xml:space="preserve">义牒镇 </t>
  </si>
  <si>
    <t>无</t>
  </si>
  <si>
    <t>2019.9.1</t>
  </si>
  <si>
    <t>小计</t>
  </si>
  <si>
    <t>石楼县义牒镇一户一策补助项目</t>
  </si>
  <si>
    <t>新建</t>
  </si>
  <si>
    <t>特色养殖、务工补贴、养殖补贴</t>
  </si>
  <si>
    <t>10月</t>
  </si>
  <si>
    <t>农委</t>
  </si>
  <si>
    <t>张楚楚</t>
  </si>
  <si>
    <t>2019.2.1</t>
  </si>
  <si>
    <t>2019.12.1</t>
  </si>
  <si>
    <t>备选</t>
  </si>
  <si>
    <t>多元产业</t>
  </si>
  <si>
    <t>石楼县义牒镇核桃提质增效建设项目</t>
  </si>
  <si>
    <t>整地、挖坑喷药等管护嫁接6000亩</t>
  </si>
  <si>
    <t>亩</t>
  </si>
  <si>
    <t>0.02万元/亩</t>
  </si>
  <si>
    <t>林业局</t>
  </si>
  <si>
    <t>刘小龙</t>
  </si>
  <si>
    <t>裴小林</t>
  </si>
  <si>
    <t>2019.8.1</t>
  </si>
  <si>
    <t>提质增效</t>
  </si>
  <si>
    <t>石楼县义牒镇张家塔村兔场建设项目</t>
  </si>
  <si>
    <t>道路和场地硬化</t>
  </si>
  <si>
    <t>20万元/处</t>
  </si>
  <si>
    <t>李红平</t>
  </si>
  <si>
    <t>2019.4.1</t>
  </si>
  <si>
    <t>石楼县义牒镇石家坪村委金山谷养猪场建设项目</t>
  </si>
  <si>
    <t>金家峪</t>
  </si>
  <si>
    <t>建设猪棚1座</t>
  </si>
  <si>
    <t>20万元/座</t>
  </si>
  <si>
    <t>石家坪</t>
  </si>
  <si>
    <t>魏俊宝</t>
  </si>
  <si>
    <t>2019.5.1</t>
  </si>
  <si>
    <t>石楼县义牒镇石家坪村鹌鹑建设项目</t>
  </si>
  <si>
    <t>石家坪村</t>
  </si>
  <si>
    <t>场房建设、设备购置</t>
  </si>
  <si>
    <t>石楼县义牒镇石家坪村委成家峪村奋鑫养牛场建设项目</t>
  </si>
  <si>
    <t>成家峪</t>
  </si>
  <si>
    <t>厂房建设</t>
  </si>
  <si>
    <t>石楼县义牒镇石家坪村委介莫村樊星养牛场建设项目</t>
  </si>
  <si>
    <t>介莫村</t>
  </si>
  <si>
    <t>石楼县义牒镇下河村委曹家河兔场建设项目</t>
  </si>
  <si>
    <t>曹家河</t>
  </si>
  <si>
    <t>石楼县义牒镇圪垛坪村委呼家山养驴建设项目</t>
  </si>
  <si>
    <t>呼家山村</t>
  </si>
  <si>
    <t>场地建设、设备购置</t>
  </si>
  <si>
    <t>已建</t>
  </si>
  <si>
    <t>实施</t>
  </si>
  <si>
    <t>石楼县义牒镇石家坪村委陈家峪村小桥建设项目</t>
  </si>
  <si>
    <t>陈家峪</t>
  </si>
  <si>
    <t>石楼县义牒镇石家坪村委金家峪村小桥建设项目</t>
  </si>
  <si>
    <t>石楼县义牒镇义牒村委长岭小桥建设项目</t>
  </si>
  <si>
    <t>修桥一座</t>
  </si>
  <si>
    <t>12万元/座</t>
  </si>
  <si>
    <t>石楼县义牒镇西峪村委后河村小桥建设项目</t>
  </si>
  <si>
    <t>后河村</t>
  </si>
  <si>
    <t>西峪</t>
  </si>
  <si>
    <t>冯照平</t>
  </si>
  <si>
    <t>石楼县义牒镇石家坪村委米家岭村道路建设项目</t>
  </si>
  <si>
    <t>田间路建设</t>
  </si>
  <si>
    <t>公
里</t>
  </si>
  <si>
    <t xml:space="preserve">3万元/公里 </t>
  </si>
  <si>
    <t>石楼县义牒镇义牒村莲妹辣椒酱建设项目</t>
  </si>
  <si>
    <t>石楼县义牒镇圪堵坪村委南峪桥梁建设项目</t>
  </si>
  <si>
    <t>桥梁建设</t>
  </si>
  <si>
    <t>30万元/座</t>
  </si>
  <si>
    <t>张取小</t>
  </si>
  <si>
    <t>石楼县义牒镇下河村委惠民养猪场建设项目</t>
  </si>
  <si>
    <t>场地硬化</t>
  </si>
  <si>
    <t>义牒镇张家塔、留村养鸭建设项目</t>
  </si>
  <si>
    <t>左家沟
井沟</t>
  </si>
  <si>
    <t>560万元/处</t>
  </si>
  <si>
    <t>张家塔、留村</t>
  </si>
  <si>
    <t>张玉军、郝挨平</t>
  </si>
  <si>
    <t>石楼县义牒镇基础设施提升项目</t>
  </si>
  <si>
    <t>公共服务改善</t>
  </si>
  <si>
    <t>8村</t>
  </si>
  <si>
    <t>村基础设施提升、村容村貌整治含村内绿化、亮化、美化</t>
  </si>
  <si>
    <t>村</t>
  </si>
  <si>
    <t>100万元/村</t>
  </si>
  <si>
    <t>城建局</t>
  </si>
  <si>
    <t>邓平儿</t>
  </si>
  <si>
    <t>各村委</t>
  </si>
  <si>
    <t>村主任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</si>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</sst>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2"/>
      <name val="宋体"/>
      <charset val="134"/>
    </font>
    <font>
      <b/>
      <sz val="20"/>
      <color rgb="FF000000"/>
      <name val="宋体"/>
      <charset val="134"/>
      <scheme val="major"/>
    </font>
    <font>
      <b/>
      <sz val="10"/>
      <color indexed="8"/>
      <name val="仿宋"/>
      <charset val="134"/>
    </font>
    <font>
      <b/>
      <sz val="8"/>
      <color indexed="8"/>
      <name val="仿宋"/>
      <charset val="134"/>
    </font>
    <font>
      <sz val="8"/>
      <color indexed="8"/>
      <name val="仿宋"/>
      <charset val="134"/>
    </font>
    <font>
      <sz val="8"/>
      <name val="仿宋"/>
      <charset val="134"/>
    </font>
    <font>
      <b/>
      <u/>
      <sz val="10"/>
      <color indexed="8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9"/>
  <sheetViews>
    <sheetView tabSelected="1" workbookViewId="0">
      <selection activeCell="L43" sqref="L43"/>
    </sheetView>
  </sheetViews>
  <sheetFormatPr defaultColWidth="9" defaultRowHeight="13.5" customHeight="1"/>
  <cols>
    <col min="1" max="1" width="3.025" style="1" customWidth="1"/>
    <col min="2" max="2" width="8.875" style="1" customWidth="1"/>
    <col min="3" max="3" width="2.25" style="2" customWidth="1"/>
    <col min="4" max="4" width="4.875" style="1" customWidth="1"/>
    <col min="5" max="5" width="3.75" style="1" customWidth="1"/>
    <col min="6" max="6" width="5.875" style="1" customWidth="1"/>
    <col min="7" max="7" width="2.5" style="1" customWidth="1"/>
    <col min="8" max="8" width="4.5" style="1" customWidth="1"/>
    <col min="9" max="9" width="4.13333333333333" style="1" customWidth="1"/>
    <col min="10" max="10" width="7.75" style="1" customWidth="1"/>
    <col min="11" max="11" width="3.75" style="1" customWidth="1"/>
    <col min="12" max="12" width="7.125" style="1" customWidth="1"/>
    <col min="13" max="14" width="4.75" style="1" customWidth="1"/>
    <col min="15" max="16" width="5.375" style="1" customWidth="1"/>
    <col min="17" max="17" width="5.875" style="1" customWidth="1"/>
    <col min="18" max="18" width="5.66666666666667" style="1" customWidth="1"/>
    <col min="19" max="19" width="4.66666666666667" style="1" customWidth="1"/>
    <col min="20" max="20" width="4.4" style="2" customWidth="1"/>
    <col min="21" max="21" width="3.5" style="2" customWidth="1"/>
    <col min="22" max="23" width="3" style="2" customWidth="1"/>
    <col min="24" max="24" width="2.125" style="2" customWidth="1"/>
    <col min="25" max="25" width="2.875" style="2" customWidth="1"/>
    <col min="26" max="26" width="2.625" style="2" customWidth="1"/>
    <col min="27" max="27" width="2.5" style="2" customWidth="1"/>
    <col min="28" max="28" width="2.625" style="2" customWidth="1"/>
    <col min="29" max="29" width="6.25" style="1" customWidth="1"/>
    <col min="30" max="31" width="4.85833333333333" style="2" customWidth="1"/>
    <col min="32" max="32" width="3.375" style="2" customWidth="1"/>
    <col min="33" max="33" width="4.125" style="2" customWidth="1"/>
    <col min="34" max="224" width="3.63333333333333" style="1"/>
    <col min="225" max="255" width="9" style="1"/>
    <col min="256" max="256" width="9" style="3"/>
    <col min="257" max="16382" width="3.63333333333333" style="3"/>
    <col min="16383" max="16384" width="9" style="3"/>
  </cols>
  <sheetData>
    <row r="1" s="1" customFormat="1" ht="29" customHeight="1" spans="1:33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4"/>
      <c r="AD1" s="5"/>
      <c r="AE1" s="5"/>
      <c r="AF1" s="5"/>
      <c r="AG1" s="5"/>
    </row>
    <row r="2" s="1" customFormat="1" ht="17" customHeight="1" spans="1:33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13"/>
      <c r="M2" s="14"/>
      <c r="N2" s="14"/>
      <c r="O2" s="14"/>
      <c r="P2" s="14"/>
      <c r="Q2" s="14"/>
      <c r="R2" s="14"/>
      <c r="S2" s="14"/>
      <c r="T2" s="17"/>
      <c r="U2" s="18"/>
      <c r="V2" s="18"/>
      <c r="W2" s="18"/>
      <c r="X2" s="18"/>
      <c r="Y2" s="18"/>
      <c r="Z2" s="18"/>
      <c r="AA2" s="18"/>
      <c r="AB2" s="20"/>
      <c r="AC2" s="21" t="s">
        <v>2</v>
      </c>
      <c r="AD2" s="22"/>
      <c r="AE2" s="22"/>
      <c r="AF2" s="22"/>
      <c r="AG2" s="24"/>
    </row>
    <row r="3" s="2" customFormat="1" ht="37" customHeight="1" spans="1:33">
      <c r="A3" s="8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 t="s">
        <v>5</v>
      </c>
      <c r="K3" s="8"/>
      <c r="L3" s="8"/>
      <c r="M3" s="8"/>
      <c r="N3" s="8"/>
      <c r="O3" s="8" t="s">
        <v>6</v>
      </c>
      <c r="P3" s="8" t="s">
        <v>7</v>
      </c>
      <c r="Q3" s="8"/>
      <c r="R3" s="8"/>
      <c r="S3" s="8" t="s">
        <v>8</v>
      </c>
      <c r="T3" s="8"/>
      <c r="U3" s="8" t="s">
        <v>9</v>
      </c>
      <c r="V3" s="8" t="s">
        <v>10</v>
      </c>
      <c r="W3" s="8"/>
      <c r="X3" s="8" t="s">
        <v>11</v>
      </c>
      <c r="Y3" s="8"/>
      <c r="Z3" s="8" t="s">
        <v>12</v>
      </c>
      <c r="AA3" s="8"/>
      <c r="AB3" s="15" t="s">
        <v>13</v>
      </c>
      <c r="AC3" s="15" t="s">
        <v>14</v>
      </c>
      <c r="AD3" s="15" t="s">
        <v>15</v>
      </c>
      <c r="AE3" s="15" t="s">
        <v>16</v>
      </c>
      <c r="AF3" s="15" t="s">
        <v>17</v>
      </c>
      <c r="AG3" s="12" t="s">
        <v>18</v>
      </c>
    </row>
    <row r="4" s="2" customFormat="1" ht="61" customHeight="1" spans="1:33">
      <c r="A4" s="8"/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8"/>
      <c r="P4" s="15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/>
      <c r="V4" s="8" t="s">
        <v>37</v>
      </c>
      <c r="W4" s="8" t="s">
        <v>38</v>
      </c>
      <c r="X4" s="8" t="s">
        <v>37</v>
      </c>
      <c r="Y4" s="8" t="s">
        <v>38</v>
      </c>
      <c r="Z4" s="8" t="s">
        <v>37</v>
      </c>
      <c r="AA4" s="8" t="s">
        <v>38</v>
      </c>
      <c r="AB4" s="15"/>
      <c r="AC4" s="15"/>
      <c r="AD4" s="15"/>
      <c r="AE4" s="15"/>
      <c r="AF4" s="15"/>
      <c r="AG4" s="12"/>
    </row>
    <row r="5" s="2" customFormat="1" ht="54" customHeight="1" spans="1:33">
      <c r="A5" s="9">
        <v>1</v>
      </c>
      <c r="B5" s="9" t="s">
        <v>39</v>
      </c>
      <c r="C5" s="9" t="s">
        <v>40</v>
      </c>
      <c r="D5" s="9" t="s">
        <v>41</v>
      </c>
      <c r="E5" s="9" t="s">
        <v>42</v>
      </c>
      <c r="F5" s="10" t="s">
        <v>43</v>
      </c>
      <c r="G5" s="9" t="s">
        <v>44</v>
      </c>
      <c r="H5" s="9">
        <v>100</v>
      </c>
      <c r="I5" s="9" t="s">
        <v>45</v>
      </c>
      <c r="J5" s="9">
        <f t="shared" ref="J5:J24" si="0">K5+L5+M5+N5</f>
        <v>1100</v>
      </c>
      <c r="K5" s="9">
        <v>120</v>
      </c>
      <c r="L5" s="9">
        <v>80</v>
      </c>
      <c r="M5" s="9">
        <v>900</v>
      </c>
      <c r="N5" s="9"/>
      <c r="O5" s="9" t="s">
        <v>46</v>
      </c>
      <c r="P5" s="11">
        <v>365</v>
      </c>
      <c r="Q5" s="11">
        <v>296</v>
      </c>
      <c r="R5" s="9">
        <f t="shared" ref="R5:R24" si="1">P5-Q5</f>
        <v>69</v>
      </c>
      <c r="S5" s="9">
        <v>0</v>
      </c>
      <c r="T5" s="9">
        <v>0</v>
      </c>
      <c r="U5" s="9">
        <v>0.05</v>
      </c>
      <c r="V5" s="19" t="s">
        <v>47</v>
      </c>
      <c r="W5" s="19" t="s">
        <v>48</v>
      </c>
      <c r="X5" s="11" t="s">
        <v>49</v>
      </c>
      <c r="Y5" s="9" t="s">
        <v>50</v>
      </c>
      <c r="Z5" s="9" t="s">
        <v>51</v>
      </c>
      <c r="AA5" s="9" t="s">
        <v>52</v>
      </c>
      <c r="AB5" s="12" t="s">
        <v>53</v>
      </c>
      <c r="AC5" s="12"/>
      <c r="AD5" s="12" t="s">
        <v>54</v>
      </c>
      <c r="AE5" s="12" t="s">
        <v>55</v>
      </c>
      <c r="AF5" s="12" t="s">
        <v>56</v>
      </c>
      <c r="AG5" s="19">
        <v>2018</v>
      </c>
    </row>
    <row r="6" s="2" customFormat="1" ht="63" customHeight="1" spans="1:33">
      <c r="A6" s="9">
        <v>2</v>
      </c>
      <c r="B6" s="9" t="s">
        <v>57</v>
      </c>
      <c r="C6" s="9" t="s">
        <v>40</v>
      </c>
      <c r="D6" s="9" t="s">
        <v>58</v>
      </c>
      <c r="E6" s="9" t="s">
        <v>59</v>
      </c>
      <c r="F6" s="9" t="s">
        <v>60</v>
      </c>
      <c r="G6" s="9" t="s">
        <v>61</v>
      </c>
      <c r="H6" s="9">
        <v>1</v>
      </c>
      <c r="I6" s="9" t="s">
        <v>62</v>
      </c>
      <c r="J6" s="9">
        <f t="shared" si="0"/>
        <v>260</v>
      </c>
      <c r="K6" s="9">
        <v>60</v>
      </c>
      <c r="L6" s="9">
        <v>40</v>
      </c>
      <c r="M6" s="9">
        <v>160</v>
      </c>
      <c r="N6" s="9"/>
      <c r="O6" s="9" t="s">
        <v>63</v>
      </c>
      <c r="P6" s="9">
        <v>738</v>
      </c>
      <c r="Q6" s="9">
        <v>235</v>
      </c>
      <c r="R6" s="9">
        <f t="shared" si="1"/>
        <v>503</v>
      </c>
      <c r="S6" s="9">
        <v>0</v>
      </c>
      <c r="T6" s="9">
        <v>0</v>
      </c>
      <c r="U6" s="9">
        <v>0.05</v>
      </c>
      <c r="V6" s="12" t="s">
        <v>64</v>
      </c>
      <c r="W6" s="19" t="s">
        <v>65</v>
      </c>
      <c r="X6" s="9" t="s">
        <v>49</v>
      </c>
      <c r="Y6" s="9" t="s">
        <v>50</v>
      </c>
      <c r="Z6" s="9" t="s">
        <v>66</v>
      </c>
      <c r="AA6" s="9" t="s">
        <v>67</v>
      </c>
      <c r="AB6" s="12" t="s">
        <v>53</v>
      </c>
      <c r="AC6" s="9"/>
      <c r="AD6" s="12" t="s">
        <v>68</v>
      </c>
      <c r="AE6" s="12" t="s">
        <v>69</v>
      </c>
      <c r="AF6" s="12" t="s">
        <v>56</v>
      </c>
      <c r="AG6" s="19">
        <v>2018</v>
      </c>
    </row>
    <row r="7" s="2" customFormat="1" ht="63" customHeight="1" spans="1:33">
      <c r="A7" s="9">
        <v>3</v>
      </c>
      <c r="B7" s="9" t="s">
        <v>70</v>
      </c>
      <c r="C7" s="9" t="s">
        <v>40</v>
      </c>
      <c r="D7" s="9" t="s">
        <v>58</v>
      </c>
      <c r="E7" s="9" t="s">
        <v>66</v>
      </c>
      <c r="F7" s="9" t="s">
        <v>71</v>
      </c>
      <c r="G7" s="9" t="s">
        <v>72</v>
      </c>
      <c r="H7" s="9">
        <v>2000</v>
      </c>
      <c r="I7" s="9" t="s">
        <v>73</v>
      </c>
      <c r="J7" s="9">
        <f t="shared" si="0"/>
        <v>80</v>
      </c>
      <c r="K7" s="9">
        <v>30</v>
      </c>
      <c r="L7" s="9">
        <v>20</v>
      </c>
      <c r="M7" s="9">
        <v>30</v>
      </c>
      <c r="N7" s="9"/>
      <c r="O7" s="9" t="s">
        <v>74</v>
      </c>
      <c r="P7" s="9">
        <v>150</v>
      </c>
      <c r="Q7" s="9">
        <v>50</v>
      </c>
      <c r="R7" s="9">
        <f t="shared" si="1"/>
        <v>100</v>
      </c>
      <c r="S7" s="9">
        <v>0</v>
      </c>
      <c r="T7" s="9">
        <v>0</v>
      </c>
      <c r="U7" s="9">
        <v>0.05</v>
      </c>
      <c r="V7" s="12" t="s">
        <v>64</v>
      </c>
      <c r="W7" s="19" t="s">
        <v>65</v>
      </c>
      <c r="X7" s="9" t="s">
        <v>49</v>
      </c>
      <c r="Y7" s="9" t="s">
        <v>50</v>
      </c>
      <c r="Z7" s="9" t="s">
        <v>66</v>
      </c>
      <c r="AA7" s="9" t="s">
        <v>67</v>
      </c>
      <c r="AB7" s="12" t="s">
        <v>53</v>
      </c>
      <c r="AC7" s="9"/>
      <c r="AD7" s="12" t="s">
        <v>75</v>
      </c>
      <c r="AE7" s="12" t="s">
        <v>55</v>
      </c>
      <c r="AF7" s="12" t="s">
        <v>56</v>
      </c>
      <c r="AG7" s="19">
        <v>2018</v>
      </c>
    </row>
    <row r="8" s="2" customFormat="1" ht="63" customHeight="1" spans="1:33">
      <c r="A8" s="9">
        <v>4</v>
      </c>
      <c r="B8" s="9" t="s">
        <v>76</v>
      </c>
      <c r="C8" s="9" t="s">
        <v>40</v>
      </c>
      <c r="D8" s="9" t="s">
        <v>58</v>
      </c>
      <c r="E8" s="9" t="s">
        <v>77</v>
      </c>
      <c r="F8" s="10" t="s">
        <v>78</v>
      </c>
      <c r="G8" s="9" t="s">
        <v>79</v>
      </c>
      <c r="H8" s="9">
        <v>5000</v>
      </c>
      <c r="I8" s="9" t="s">
        <v>80</v>
      </c>
      <c r="J8" s="9">
        <f t="shared" si="0"/>
        <v>1200</v>
      </c>
      <c r="K8" s="9">
        <v>242</v>
      </c>
      <c r="L8" s="9">
        <v>80</v>
      </c>
      <c r="M8" s="9">
        <v>300</v>
      </c>
      <c r="N8" s="9">
        <v>578</v>
      </c>
      <c r="O8" s="9" t="s">
        <v>81</v>
      </c>
      <c r="P8" s="9">
        <v>140</v>
      </c>
      <c r="Q8" s="9">
        <v>120</v>
      </c>
      <c r="R8" s="9">
        <f t="shared" si="1"/>
        <v>20</v>
      </c>
      <c r="S8" s="9">
        <v>0</v>
      </c>
      <c r="T8" s="9">
        <v>0</v>
      </c>
      <c r="U8" s="9">
        <v>0.2</v>
      </c>
      <c r="V8" s="12" t="s">
        <v>64</v>
      </c>
      <c r="W8" s="19" t="s">
        <v>65</v>
      </c>
      <c r="X8" s="9" t="s">
        <v>49</v>
      </c>
      <c r="Y8" s="9" t="s">
        <v>50</v>
      </c>
      <c r="Z8" s="9" t="s">
        <v>82</v>
      </c>
      <c r="AA8" s="9" t="s">
        <v>83</v>
      </c>
      <c r="AB8" s="12" t="s">
        <v>53</v>
      </c>
      <c r="AC8" s="9"/>
      <c r="AD8" s="12" t="s">
        <v>75</v>
      </c>
      <c r="AE8" s="12" t="s">
        <v>69</v>
      </c>
      <c r="AF8" s="12" t="s">
        <v>56</v>
      </c>
      <c r="AG8" s="19">
        <v>2018</v>
      </c>
    </row>
    <row r="9" s="2" customFormat="1" ht="86" customHeight="1" spans="1:33">
      <c r="A9" s="9">
        <v>5</v>
      </c>
      <c r="B9" s="9" t="s">
        <v>84</v>
      </c>
      <c r="C9" s="9" t="s">
        <v>40</v>
      </c>
      <c r="D9" s="9" t="s">
        <v>58</v>
      </c>
      <c r="E9" s="9" t="s">
        <v>85</v>
      </c>
      <c r="F9" s="9" t="s">
        <v>86</v>
      </c>
      <c r="G9" s="9" t="s">
        <v>79</v>
      </c>
      <c r="H9" s="9">
        <v>200</v>
      </c>
      <c r="I9" s="9" t="s">
        <v>87</v>
      </c>
      <c r="J9" s="9">
        <f t="shared" si="0"/>
        <v>120</v>
      </c>
      <c r="K9" s="9">
        <v>36</v>
      </c>
      <c r="L9" s="9">
        <v>24</v>
      </c>
      <c r="M9" s="9">
        <v>60</v>
      </c>
      <c r="N9" s="9"/>
      <c r="O9" s="9" t="s">
        <v>88</v>
      </c>
      <c r="P9" s="9">
        <v>70</v>
      </c>
      <c r="Q9" s="9">
        <v>35</v>
      </c>
      <c r="R9" s="9">
        <f t="shared" si="1"/>
        <v>35</v>
      </c>
      <c r="S9" s="9">
        <v>70</v>
      </c>
      <c r="T9" s="9">
        <v>0.12</v>
      </c>
      <c r="U9" s="9">
        <v>0.06</v>
      </c>
      <c r="V9" s="12" t="s">
        <v>64</v>
      </c>
      <c r="W9" s="19" t="s">
        <v>65</v>
      </c>
      <c r="X9" s="9" t="s">
        <v>49</v>
      </c>
      <c r="Y9" s="9" t="s">
        <v>50</v>
      </c>
      <c r="Z9" s="9" t="s">
        <v>89</v>
      </c>
      <c r="AA9" s="9" t="s">
        <v>90</v>
      </c>
      <c r="AB9" s="12" t="s">
        <v>53</v>
      </c>
      <c r="AC9" s="9"/>
      <c r="AD9" s="12" t="s">
        <v>55</v>
      </c>
      <c r="AE9" s="12" t="s">
        <v>69</v>
      </c>
      <c r="AF9" s="12" t="s">
        <v>56</v>
      </c>
      <c r="AG9" s="19">
        <v>2018</v>
      </c>
    </row>
    <row r="10" s="2" customFormat="1" ht="63" customHeight="1" spans="1:33">
      <c r="A10" s="9">
        <v>6</v>
      </c>
      <c r="B10" s="9" t="s">
        <v>91</v>
      </c>
      <c r="C10" s="9" t="s">
        <v>92</v>
      </c>
      <c r="D10" s="9" t="s">
        <v>41</v>
      </c>
      <c r="E10" s="9" t="s">
        <v>93</v>
      </c>
      <c r="F10" s="9" t="s">
        <v>94</v>
      </c>
      <c r="G10" s="9" t="s">
        <v>79</v>
      </c>
      <c r="H10" s="9">
        <v>50</v>
      </c>
      <c r="I10" s="9" t="s">
        <v>45</v>
      </c>
      <c r="J10" s="9">
        <f t="shared" si="0"/>
        <v>80</v>
      </c>
      <c r="K10" s="9">
        <v>6</v>
      </c>
      <c r="L10" s="9">
        <v>4</v>
      </c>
      <c r="M10" s="9">
        <v>70</v>
      </c>
      <c r="N10" s="9"/>
      <c r="O10" s="9" t="s">
        <v>95</v>
      </c>
      <c r="P10" s="12">
        <v>57</v>
      </c>
      <c r="Q10" s="9">
        <v>47</v>
      </c>
      <c r="R10" s="9">
        <f t="shared" si="1"/>
        <v>10</v>
      </c>
      <c r="S10" s="9">
        <v>0</v>
      </c>
      <c r="T10" s="9">
        <v>0</v>
      </c>
      <c r="U10" s="9">
        <v>0.03</v>
      </c>
      <c r="V10" s="12" t="s">
        <v>64</v>
      </c>
      <c r="W10" s="19" t="s">
        <v>65</v>
      </c>
      <c r="X10" s="9" t="s">
        <v>49</v>
      </c>
      <c r="Y10" s="9" t="s">
        <v>50</v>
      </c>
      <c r="Z10" s="9" t="s">
        <v>93</v>
      </c>
      <c r="AA10" s="9" t="s">
        <v>96</v>
      </c>
      <c r="AB10" s="12" t="s">
        <v>53</v>
      </c>
      <c r="AC10" s="9"/>
      <c r="AD10" s="12" t="s">
        <v>55</v>
      </c>
      <c r="AE10" s="12" t="s">
        <v>97</v>
      </c>
      <c r="AF10" s="12" t="s">
        <v>56</v>
      </c>
      <c r="AG10" s="19">
        <v>2018</v>
      </c>
    </row>
    <row r="11" s="2" customFormat="1" ht="74" customHeight="1" spans="1:33">
      <c r="A11" s="9">
        <v>7</v>
      </c>
      <c r="B11" s="9" t="s">
        <v>98</v>
      </c>
      <c r="C11" s="9" t="s">
        <v>40</v>
      </c>
      <c r="D11" s="9" t="s">
        <v>58</v>
      </c>
      <c r="E11" s="9" t="s">
        <v>99</v>
      </c>
      <c r="F11" s="10" t="s">
        <v>100</v>
      </c>
      <c r="G11" s="9" t="s">
        <v>79</v>
      </c>
      <c r="H11" s="9">
        <v>100</v>
      </c>
      <c r="I11" s="9" t="s">
        <v>87</v>
      </c>
      <c r="J11" s="9">
        <f t="shared" si="0"/>
        <v>190</v>
      </c>
      <c r="K11" s="9">
        <v>18</v>
      </c>
      <c r="L11" s="9">
        <v>12</v>
      </c>
      <c r="M11" s="9">
        <v>160</v>
      </c>
      <c r="N11" s="9"/>
      <c r="O11" s="9" t="s">
        <v>101</v>
      </c>
      <c r="P11" s="12">
        <v>147</v>
      </c>
      <c r="Q11" s="9">
        <v>56</v>
      </c>
      <c r="R11" s="9">
        <f t="shared" si="1"/>
        <v>91</v>
      </c>
      <c r="S11" s="9">
        <v>0</v>
      </c>
      <c r="T11" s="9">
        <v>0</v>
      </c>
      <c r="U11" s="9">
        <v>0.04</v>
      </c>
      <c r="V11" s="12" t="s">
        <v>64</v>
      </c>
      <c r="W11" s="19" t="s">
        <v>65</v>
      </c>
      <c r="X11" s="9" t="s">
        <v>49</v>
      </c>
      <c r="Y11" s="9" t="s">
        <v>50</v>
      </c>
      <c r="Z11" s="9" t="s">
        <v>102</v>
      </c>
      <c r="AA11" s="9" t="s">
        <v>103</v>
      </c>
      <c r="AB11" s="12" t="s">
        <v>53</v>
      </c>
      <c r="AC11" s="9"/>
      <c r="AD11" s="12" t="s">
        <v>55</v>
      </c>
      <c r="AE11" s="12" t="s">
        <v>69</v>
      </c>
      <c r="AF11" s="12" t="s">
        <v>56</v>
      </c>
      <c r="AG11" s="19">
        <v>2018</v>
      </c>
    </row>
    <row r="12" s="2" customFormat="1" ht="74" customHeight="1" spans="1:33">
      <c r="A12" s="9">
        <v>8</v>
      </c>
      <c r="B12" s="9" t="s">
        <v>104</v>
      </c>
      <c r="C12" s="9" t="s">
        <v>40</v>
      </c>
      <c r="D12" s="9" t="s">
        <v>58</v>
      </c>
      <c r="E12" s="9" t="s">
        <v>105</v>
      </c>
      <c r="F12" s="9" t="s">
        <v>106</v>
      </c>
      <c r="G12" s="9" t="s">
        <v>79</v>
      </c>
      <c r="H12" s="9">
        <v>4000</v>
      </c>
      <c r="I12" s="9" t="s">
        <v>87</v>
      </c>
      <c r="J12" s="9">
        <f t="shared" si="0"/>
        <v>200</v>
      </c>
      <c r="K12" s="9">
        <v>48</v>
      </c>
      <c r="L12" s="9">
        <v>32</v>
      </c>
      <c r="M12" s="9">
        <v>120</v>
      </c>
      <c r="N12" s="9"/>
      <c r="O12" s="9" t="s">
        <v>107</v>
      </c>
      <c r="P12" s="12">
        <v>110</v>
      </c>
      <c r="Q12" s="9">
        <v>40</v>
      </c>
      <c r="R12" s="9">
        <f t="shared" si="1"/>
        <v>70</v>
      </c>
      <c r="S12" s="9">
        <v>40</v>
      </c>
      <c r="T12" s="9">
        <v>0.05</v>
      </c>
      <c r="U12" s="9">
        <v>0.05</v>
      </c>
      <c r="V12" s="12" t="s">
        <v>64</v>
      </c>
      <c r="W12" s="19" t="s">
        <v>65</v>
      </c>
      <c r="X12" s="9" t="s">
        <v>49</v>
      </c>
      <c r="Y12" s="9" t="s">
        <v>50</v>
      </c>
      <c r="Z12" s="9" t="s">
        <v>102</v>
      </c>
      <c r="AA12" s="9" t="s">
        <v>103</v>
      </c>
      <c r="AB12" s="12" t="s">
        <v>53</v>
      </c>
      <c r="AC12" s="9"/>
      <c r="AD12" s="12" t="s">
        <v>54</v>
      </c>
      <c r="AE12" s="12" t="s">
        <v>108</v>
      </c>
      <c r="AF12" s="12" t="s">
        <v>56</v>
      </c>
      <c r="AG12" s="19">
        <v>2018</v>
      </c>
    </row>
    <row r="13" s="2" customFormat="1" ht="86" customHeight="1" spans="1:33">
      <c r="A13" s="9">
        <v>9</v>
      </c>
      <c r="B13" s="9" t="s">
        <v>109</v>
      </c>
      <c r="C13" s="9" t="s">
        <v>40</v>
      </c>
      <c r="D13" s="9" t="s">
        <v>110</v>
      </c>
      <c r="E13" s="9" t="s">
        <v>77</v>
      </c>
      <c r="F13" s="10" t="s">
        <v>111</v>
      </c>
      <c r="G13" s="9" t="s">
        <v>112</v>
      </c>
      <c r="H13" s="9">
        <v>1</v>
      </c>
      <c r="I13" s="9" t="s">
        <v>45</v>
      </c>
      <c r="J13" s="9">
        <f t="shared" si="0"/>
        <v>12</v>
      </c>
      <c r="K13" s="9">
        <v>3</v>
      </c>
      <c r="L13" s="9">
        <v>2</v>
      </c>
      <c r="M13" s="9">
        <v>7</v>
      </c>
      <c r="N13" s="9"/>
      <c r="O13" s="9" t="s">
        <v>113</v>
      </c>
      <c r="P13" s="9">
        <v>310</v>
      </c>
      <c r="Q13" s="9">
        <v>187</v>
      </c>
      <c r="R13" s="9">
        <f t="shared" si="1"/>
        <v>123</v>
      </c>
      <c r="S13" s="9">
        <v>0</v>
      </c>
      <c r="T13" s="9">
        <v>0</v>
      </c>
      <c r="U13" s="9">
        <v>0.05</v>
      </c>
      <c r="V13" s="19" t="s">
        <v>114</v>
      </c>
      <c r="W13" s="19" t="s">
        <v>115</v>
      </c>
      <c r="X13" s="9" t="s">
        <v>49</v>
      </c>
      <c r="Y13" s="9" t="s">
        <v>50</v>
      </c>
      <c r="Z13" s="9" t="s">
        <v>82</v>
      </c>
      <c r="AA13" s="9" t="s">
        <v>83</v>
      </c>
      <c r="AB13" s="12" t="s">
        <v>53</v>
      </c>
      <c r="AC13" s="9"/>
      <c r="AD13" s="12" t="s">
        <v>55</v>
      </c>
      <c r="AE13" s="12" t="s">
        <v>97</v>
      </c>
      <c r="AF13" s="12" t="s">
        <v>56</v>
      </c>
      <c r="AG13" s="19">
        <v>2018</v>
      </c>
    </row>
    <row r="14" s="2" customFormat="1" ht="72" customHeight="1" spans="1:33">
      <c r="A14" s="9">
        <v>10</v>
      </c>
      <c r="B14" s="11" t="s">
        <v>116</v>
      </c>
      <c r="C14" s="9" t="s">
        <v>40</v>
      </c>
      <c r="D14" s="9" t="s">
        <v>110</v>
      </c>
      <c r="E14" s="11" t="s">
        <v>117</v>
      </c>
      <c r="F14" s="11" t="s">
        <v>118</v>
      </c>
      <c r="G14" s="11" t="s">
        <v>119</v>
      </c>
      <c r="H14" s="11">
        <v>2</v>
      </c>
      <c r="I14" s="11" t="s">
        <v>87</v>
      </c>
      <c r="J14" s="9">
        <f t="shared" si="0"/>
        <v>40</v>
      </c>
      <c r="K14" s="9">
        <v>24</v>
      </c>
      <c r="L14" s="9">
        <v>16</v>
      </c>
      <c r="M14" s="9"/>
      <c r="N14" s="11"/>
      <c r="O14" s="9" t="s">
        <v>120</v>
      </c>
      <c r="P14" s="11">
        <v>280</v>
      </c>
      <c r="Q14" s="11">
        <v>182</v>
      </c>
      <c r="R14" s="9">
        <f t="shared" si="1"/>
        <v>98</v>
      </c>
      <c r="S14" s="11">
        <v>0</v>
      </c>
      <c r="T14" s="11">
        <v>0</v>
      </c>
      <c r="U14" s="11"/>
      <c r="V14" s="19" t="s">
        <v>114</v>
      </c>
      <c r="W14" s="19" t="s">
        <v>115</v>
      </c>
      <c r="X14" s="9" t="s">
        <v>49</v>
      </c>
      <c r="Y14" s="9" t="s">
        <v>50</v>
      </c>
      <c r="Z14" s="9" t="s">
        <v>82</v>
      </c>
      <c r="AA14" s="9" t="s">
        <v>83</v>
      </c>
      <c r="AB14" s="12" t="s">
        <v>53</v>
      </c>
      <c r="AC14" s="12"/>
      <c r="AD14" s="12" t="s">
        <v>75</v>
      </c>
      <c r="AE14" s="12" t="s">
        <v>97</v>
      </c>
      <c r="AF14" s="12" t="s">
        <v>56</v>
      </c>
      <c r="AG14" s="19">
        <v>2018</v>
      </c>
    </row>
    <row r="15" s="2" customFormat="1" ht="63" customHeight="1" spans="1:33">
      <c r="A15" s="9">
        <v>11</v>
      </c>
      <c r="B15" s="9" t="s">
        <v>121</v>
      </c>
      <c r="C15" s="9" t="s">
        <v>40</v>
      </c>
      <c r="D15" s="9" t="s">
        <v>110</v>
      </c>
      <c r="E15" s="9" t="s">
        <v>122</v>
      </c>
      <c r="F15" s="9" t="s">
        <v>123</v>
      </c>
      <c r="G15" s="9" t="s">
        <v>112</v>
      </c>
      <c r="H15" s="9">
        <v>1</v>
      </c>
      <c r="I15" s="9" t="s">
        <v>87</v>
      </c>
      <c r="J15" s="9">
        <f t="shared" si="0"/>
        <v>8</v>
      </c>
      <c r="K15" s="9">
        <v>4.5</v>
      </c>
      <c r="L15" s="9">
        <v>3.5</v>
      </c>
      <c r="M15" s="9"/>
      <c r="N15" s="9"/>
      <c r="O15" s="9" t="s">
        <v>124</v>
      </c>
      <c r="P15" s="9">
        <v>738</v>
      </c>
      <c r="Q15" s="9">
        <v>235</v>
      </c>
      <c r="R15" s="9">
        <f t="shared" si="1"/>
        <v>503</v>
      </c>
      <c r="S15" s="9">
        <v>0</v>
      </c>
      <c r="T15" s="9">
        <v>0</v>
      </c>
      <c r="U15" s="9">
        <v>0.05</v>
      </c>
      <c r="V15" s="19" t="s">
        <v>114</v>
      </c>
      <c r="W15" s="19" t="s">
        <v>115</v>
      </c>
      <c r="X15" s="9" t="s">
        <v>49</v>
      </c>
      <c r="Y15" s="9" t="s">
        <v>50</v>
      </c>
      <c r="Z15" s="9" t="s">
        <v>66</v>
      </c>
      <c r="AA15" s="9" t="s">
        <v>67</v>
      </c>
      <c r="AB15" s="12" t="s">
        <v>53</v>
      </c>
      <c r="AC15" s="9"/>
      <c r="AD15" s="12" t="s">
        <v>75</v>
      </c>
      <c r="AE15" s="12" t="s">
        <v>97</v>
      </c>
      <c r="AF15" s="12" t="s">
        <v>56</v>
      </c>
      <c r="AG15" s="19">
        <v>2018</v>
      </c>
    </row>
    <row r="16" s="2" customFormat="1" ht="72" customHeight="1" spans="1:33">
      <c r="A16" s="9">
        <v>12</v>
      </c>
      <c r="B16" s="9" t="s">
        <v>125</v>
      </c>
      <c r="C16" s="9" t="s">
        <v>40</v>
      </c>
      <c r="D16" s="9" t="s">
        <v>110</v>
      </c>
      <c r="E16" s="9" t="s">
        <v>82</v>
      </c>
      <c r="F16" s="9" t="s">
        <v>123</v>
      </c>
      <c r="G16" s="9" t="s">
        <v>112</v>
      </c>
      <c r="H16" s="9">
        <v>1</v>
      </c>
      <c r="I16" s="9" t="s">
        <v>87</v>
      </c>
      <c r="J16" s="9">
        <f t="shared" si="0"/>
        <v>8</v>
      </c>
      <c r="K16" s="9">
        <v>4.5</v>
      </c>
      <c r="L16" s="9">
        <v>3.5</v>
      </c>
      <c r="M16" s="9"/>
      <c r="N16" s="9"/>
      <c r="O16" s="9" t="s">
        <v>124</v>
      </c>
      <c r="P16" s="9">
        <v>50</v>
      </c>
      <c r="Q16" s="9">
        <v>38</v>
      </c>
      <c r="R16" s="9">
        <f t="shared" si="1"/>
        <v>12</v>
      </c>
      <c r="S16" s="9">
        <v>0</v>
      </c>
      <c r="T16" s="9">
        <v>0</v>
      </c>
      <c r="U16" s="9">
        <v>0.2</v>
      </c>
      <c r="V16" s="19" t="s">
        <v>114</v>
      </c>
      <c r="W16" s="19" t="s">
        <v>115</v>
      </c>
      <c r="X16" s="9" t="s">
        <v>49</v>
      </c>
      <c r="Y16" s="9" t="s">
        <v>50</v>
      </c>
      <c r="Z16" s="9" t="s">
        <v>82</v>
      </c>
      <c r="AA16" s="9" t="s">
        <v>83</v>
      </c>
      <c r="AB16" s="12" t="s">
        <v>53</v>
      </c>
      <c r="AC16" s="9"/>
      <c r="AD16" s="12" t="s">
        <v>54</v>
      </c>
      <c r="AE16" s="12" t="s">
        <v>108</v>
      </c>
      <c r="AF16" s="12" t="s">
        <v>56</v>
      </c>
      <c r="AG16" s="19">
        <v>2018</v>
      </c>
    </row>
    <row r="17" s="2" customFormat="1" ht="81" customHeight="1" spans="1:33">
      <c r="A17" s="9">
        <v>13</v>
      </c>
      <c r="B17" s="9" t="s">
        <v>126</v>
      </c>
      <c r="C17" s="9" t="s">
        <v>40</v>
      </c>
      <c r="D17" s="9" t="s">
        <v>110</v>
      </c>
      <c r="E17" s="9" t="s">
        <v>127</v>
      </c>
      <c r="F17" s="9" t="s">
        <v>123</v>
      </c>
      <c r="G17" s="9" t="s">
        <v>112</v>
      </c>
      <c r="H17" s="9">
        <v>1</v>
      </c>
      <c r="I17" s="9" t="s">
        <v>45</v>
      </c>
      <c r="J17" s="9">
        <f t="shared" si="0"/>
        <v>12</v>
      </c>
      <c r="K17" s="9">
        <v>7.5</v>
      </c>
      <c r="L17" s="9">
        <v>4.5</v>
      </c>
      <c r="M17" s="9"/>
      <c r="N17" s="9"/>
      <c r="O17" s="9" t="s">
        <v>128</v>
      </c>
      <c r="P17" s="9">
        <v>60</v>
      </c>
      <c r="Q17" s="9">
        <v>42</v>
      </c>
      <c r="R17" s="9">
        <f t="shared" si="1"/>
        <v>18</v>
      </c>
      <c r="S17" s="9">
        <v>0</v>
      </c>
      <c r="T17" s="9">
        <v>0</v>
      </c>
      <c r="U17" s="9">
        <v>0.2</v>
      </c>
      <c r="V17" s="19" t="s">
        <v>114</v>
      </c>
      <c r="W17" s="19" t="s">
        <v>115</v>
      </c>
      <c r="X17" s="9" t="s">
        <v>49</v>
      </c>
      <c r="Y17" s="9" t="s">
        <v>50</v>
      </c>
      <c r="Z17" s="9" t="s">
        <v>82</v>
      </c>
      <c r="AA17" s="9" t="s">
        <v>83</v>
      </c>
      <c r="AB17" s="12" t="s">
        <v>53</v>
      </c>
      <c r="AC17" s="9"/>
      <c r="AD17" s="12" t="s">
        <v>97</v>
      </c>
      <c r="AE17" s="12" t="s">
        <v>108</v>
      </c>
      <c r="AF17" s="12" t="s">
        <v>56</v>
      </c>
      <c r="AG17" s="19">
        <v>2018</v>
      </c>
    </row>
    <row r="18" s="2" customFormat="1" ht="65" customHeight="1" spans="1:33">
      <c r="A18" s="9">
        <v>14</v>
      </c>
      <c r="B18" s="9" t="s">
        <v>129</v>
      </c>
      <c r="C18" s="9" t="s">
        <v>40</v>
      </c>
      <c r="D18" s="9" t="s">
        <v>110</v>
      </c>
      <c r="E18" s="9" t="s">
        <v>130</v>
      </c>
      <c r="F18" s="9" t="s">
        <v>123</v>
      </c>
      <c r="G18" s="9" t="s">
        <v>112</v>
      </c>
      <c r="H18" s="9">
        <v>1</v>
      </c>
      <c r="I18" s="9" t="s">
        <v>73</v>
      </c>
      <c r="J18" s="9">
        <f t="shared" si="0"/>
        <v>8</v>
      </c>
      <c r="K18" s="9">
        <v>4.5</v>
      </c>
      <c r="L18" s="9">
        <v>3.5</v>
      </c>
      <c r="M18" s="9"/>
      <c r="N18" s="9"/>
      <c r="O18" s="9" t="s">
        <v>124</v>
      </c>
      <c r="P18" s="9">
        <v>225</v>
      </c>
      <c r="Q18" s="9">
        <v>65</v>
      </c>
      <c r="R18" s="9">
        <f t="shared" si="1"/>
        <v>160</v>
      </c>
      <c r="S18" s="9">
        <v>0</v>
      </c>
      <c r="T18" s="9">
        <v>0</v>
      </c>
      <c r="U18" s="9">
        <v>0.05</v>
      </c>
      <c r="V18" s="19" t="s">
        <v>114</v>
      </c>
      <c r="W18" s="19" t="s">
        <v>115</v>
      </c>
      <c r="X18" s="9" t="s">
        <v>49</v>
      </c>
      <c r="Y18" s="9" t="s">
        <v>50</v>
      </c>
      <c r="Z18" s="9" t="s">
        <v>89</v>
      </c>
      <c r="AA18" s="9" t="s">
        <v>90</v>
      </c>
      <c r="AB18" s="12" t="s">
        <v>53</v>
      </c>
      <c r="AC18" s="9"/>
      <c r="AD18" s="12" t="s">
        <v>55</v>
      </c>
      <c r="AE18" s="12" t="s">
        <v>108</v>
      </c>
      <c r="AF18" s="12" t="s">
        <v>56</v>
      </c>
      <c r="AG18" s="19">
        <v>2018</v>
      </c>
    </row>
    <row r="19" s="2" customFormat="1" ht="57" customHeight="1" spans="1:33">
      <c r="A19" s="9">
        <v>15</v>
      </c>
      <c r="B19" s="10" t="s">
        <v>131</v>
      </c>
      <c r="C19" s="9" t="s">
        <v>40</v>
      </c>
      <c r="D19" s="9" t="s">
        <v>132</v>
      </c>
      <c r="E19" s="9" t="s">
        <v>105</v>
      </c>
      <c r="F19" s="10" t="s">
        <v>133</v>
      </c>
      <c r="G19" s="9" t="s">
        <v>134</v>
      </c>
      <c r="H19" s="9">
        <v>200</v>
      </c>
      <c r="I19" s="9" t="s">
        <v>80</v>
      </c>
      <c r="J19" s="9">
        <f t="shared" si="0"/>
        <v>200</v>
      </c>
      <c r="K19" s="9">
        <v>30</v>
      </c>
      <c r="L19" s="9">
        <v>20</v>
      </c>
      <c r="M19" s="9">
        <v>150</v>
      </c>
      <c r="N19" s="9"/>
      <c r="O19" s="9" t="s">
        <v>135</v>
      </c>
      <c r="P19" s="12">
        <v>1156</v>
      </c>
      <c r="Q19" s="9">
        <v>421</v>
      </c>
      <c r="R19" s="9">
        <f t="shared" si="1"/>
        <v>735</v>
      </c>
      <c r="S19" s="9">
        <v>80</v>
      </c>
      <c r="T19" s="9">
        <v>0</v>
      </c>
      <c r="U19" s="9">
        <v>0.05</v>
      </c>
      <c r="V19" s="19" t="s">
        <v>136</v>
      </c>
      <c r="W19" s="19" t="s">
        <v>137</v>
      </c>
      <c r="X19" s="9" t="s">
        <v>49</v>
      </c>
      <c r="Y19" s="9" t="s">
        <v>50</v>
      </c>
      <c r="Z19" s="9" t="s">
        <v>105</v>
      </c>
      <c r="AA19" s="9" t="s">
        <v>103</v>
      </c>
      <c r="AB19" s="12" t="s">
        <v>53</v>
      </c>
      <c r="AC19" s="9"/>
      <c r="AD19" s="12" t="s">
        <v>68</v>
      </c>
      <c r="AE19" s="12" t="s">
        <v>108</v>
      </c>
      <c r="AF19" s="12" t="s">
        <v>56</v>
      </c>
      <c r="AG19" s="19">
        <v>2018</v>
      </c>
    </row>
    <row r="20" s="2" customFormat="1" ht="63" customHeight="1" spans="1:33">
      <c r="A20" s="9">
        <v>16</v>
      </c>
      <c r="B20" s="9" t="s">
        <v>138</v>
      </c>
      <c r="C20" s="9" t="s">
        <v>40</v>
      </c>
      <c r="D20" s="9" t="s">
        <v>58</v>
      </c>
      <c r="E20" s="9" t="s">
        <v>93</v>
      </c>
      <c r="F20" s="10" t="s">
        <v>139</v>
      </c>
      <c r="G20" s="10" t="s">
        <v>61</v>
      </c>
      <c r="H20" s="10">
        <v>1</v>
      </c>
      <c r="I20" s="9" t="s">
        <v>62</v>
      </c>
      <c r="J20" s="9">
        <f t="shared" si="0"/>
        <v>200</v>
      </c>
      <c r="K20" s="11">
        <v>54</v>
      </c>
      <c r="L20" s="11">
        <v>36</v>
      </c>
      <c r="M20" s="11">
        <v>110</v>
      </c>
      <c r="N20" s="16"/>
      <c r="O20" s="9" t="s">
        <v>140</v>
      </c>
      <c r="P20" s="12">
        <v>110</v>
      </c>
      <c r="Q20" s="9">
        <v>80</v>
      </c>
      <c r="R20" s="9">
        <f t="shared" si="1"/>
        <v>30</v>
      </c>
      <c r="S20" s="9">
        <v>0</v>
      </c>
      <c r="T20" s="9">
        <v>0</v>
      </c>
      <c r="U20" s="9">
        <v>0.1</v>
      </c>
      <c r="V20" s="19" t="s">
        <v>141</v>
      </c>
      <c r="W20" s="19" t="s">
        <v>142</v>
      </c>
      <c r="X20" s="9" t="s">
        <v>49</v>
      </c>
      <c r="Y20" s="9" t="s">
        <v>50</v>
      </c>
      <c r="Z20" s="9" t="s">
        <v>93</v>
      </c>
      <c r="AA20" s="9" t="s">
        <v>96</v>
      </c>
      <c r="AB20" s="12" t="s">
        <v>53</v>
      </c>
      <c r="AC20" s="10"/>
      <c r="AD20" s="12" t="s">
        <v>55</v>
      </c>
      <c r="AE20" s="12" t="s">
        <v>143</v>
      </c>
      <c r="AF20" s="12" t="s">
        <v>56</v>
      </c>
      <c r="AG20" s="19">
        <v>2018</v>
      </c>
    </row>
    <row r="21" s="2" customFormat="1" ht="81" customHeight="1" spans="1:33">
      <c r="A21" s="9">
        <v>17</v>
      </c>
      <c r="B21" s="9" t="s">
        <v>144</v>
      </c>
      <c r="C21" s="9" t="s">
        <v>40</v>
      </c>
      <c r="D21" s="9" t="s">
        <v>58</v>
      </c>
      <c r="E21" s="9" t="s">
        <v>82</v>
      </c>
      <c r="F21" s="9" t="s">
        <v>145</v>
      </c>
      <c r="G21" s="9" t="s">
        <v>146</v>
      </c>
      <c r="H21" s="9">
        <v>3000</v>
      </c>
      <c r="I21" s="9" t="s">
        <v>87</v>
      </c>
      <c r="J21" s="9">
        <f t="shared" si="0"/>
        <v>160</v>
      </c>
      <c r="K21" s="9">
        <v>48</v>
      </c>
      <c r="L21" s="9">
        <v>32</v>
      </c>
      <c r="M21" s="9">
        <v>80</v>
      </c>
      <c r="N21" s="9"/>
      <c r="O21" s="9" t="s">
        <v>107</v>
      </c>
      <c r="P21" s="9">
        <v>50</v>
      </c>
      <c r="Q21" s="9">
        <v>38</v>
      </c>
      <c r="R21" s="9">
        <f t="shared" si="1"/>
        <v>12</v>
      </c>
      <c r="S21" s="9">
        <v>0</v>
      </c>
      <c r="T21" s="9">
        <v>0</v>
      </c>
      <c r="U21" s="9">
        <v>0.05</v>
      </c>
      <c r="V21" s="19" t="s">
        <v>147</v>
      </c>
      <c r="W21" s="19" t="s">
        <v>148</v>
      </c>
      <c r="X21" s="9" t="s">
        <v>49</v>
      </c>
      <c r="Y21" s="9" t="s">
        <v>50</v>
      </c>
      <c r="Z21" s="9" t="s">
        <v>82</v>
      </c>
      <c r="AA21" s="9" t="s">
        <v>83</v>
      </c>
      <c r="AB21" s="12" t="s">
        <v>53</v>
      </c>
      <c r="AC21" s="9"/>
      <c r="AD21" s="12" t="s">
        <v>54</v>
      </c>
      <c r="AE21" s="12" t="s">
        <v>108</v>
      </c>
      <c r="AF21" s="12" t="s">
        <v>56</v>
      </c>
      <c r="AG21" s="19">
        <v>2018</v>
      </c>
    </row>
    <row r="22" s="2" customFormat="1" ht="60" customHeight="1" spans="1:33">
      <c r="A22" s="9">
        <v>18</v>
      </c>
      <c r="B22" s="11" t="s">
        <v>149</v>
      </c>
      <c r="C22" s="11" t="s">
        <v>92</v>
      </c>
      <c r="D22" s="9" t="s">
        <v>58</v>
      </c>
      <c r="E22" s="11" t="s">
        <v>150</v>
      </c>
      <c r="F22" s="11" t="s">
        <v>151</v>
      </c>
      <c r="G22" s="11" t="s">
        <v>44</v>
      </c>
      <c r="H22" s="11">
        <v>1</v>
      </c>
      <c r="I22" s="11" t="s">
        <v>152</v>
      </c>
      <c r="J22" s="9">
        <f t="shared" si="0"/>
        <v>130</v>
      </c>
      <c r="K22" s="9">
        <v>18</v>
      </c>
      <c r="L22" s="9">
        <v>12</v>
      </c>
      <c r="M22" s="9">
        <v>100</v>
      </c>
      <c r="N22" s="9"/>
      <c r="O22" s="11" t="s">
        <v>153</v>
      </c>
      <c r="P22" s="11">
        <v>146</v>
      </c>
      <c r="Q22" s="11">
        <v>87</v>
      </c>
      <c r="R22" s="9">
        <f t="shared" si="1"/>
        <v>59</v>
      </c>
      <c r="S22" s="11">
        <v>0</v>
      </c>
      <c r="T22" s="11">
        <v>0</v>
      </c>
      <c r="U22" s="11">
        <v>1.2</v>
      </c>
      <c r="V22" s="19" t="s">
        <v>147</v>
      </c>
      <c r="W22" s="19" t="s">
        <v>148</v>
      </c>
      <c r="X22" s="11" t="s">
        <v>49</v>
      </c>
      <c r="Y22" s="9" t="s">
        <v>50</v>
      </c>
      <c r="Z22" s="9" t="s">
        <v>105</v>
      </c>
      <c r="AA22" s="9" t="s">
        <v>103</v>
      </c>
      <c r="AB22" s="12" t="s">
        <v>53</v>
      </c>
      <c r="AC22" s="12"/>
      <c r="AD22" s="10" t="s">
        <v>154</v>
      </c>
      <c r="AE22" s="10" t="s">
        <v>155</v>
      </c>
      <c r="AF22" s="12" t="s">
        <v>56</v>
      </c>
      <c r="AG22" s="19">
        <v>2018</v>
      </c>
    </row>
    <row r="23" s="2" customFormat="1" ht="65" customHeight="1" spans="1:33">
      <c r="A23" s="9">
        <v>19</v>
      </c>
      <c r="B23" s="11" t="s">
        <v>156</v>
      </c>
      <c r="C23" s="11" t="s">
        <v>40</v>
      </c>
      <c r="D23" s="9" t="s">
        <v>110</v>
      </c>
      <c r="E23" s="11" t="s">
        <v>157</v>
      </c>
      <c r="F23" s="11" t="s">
        <v>158</v>
      </c>
      <c r="G23" s="11" t="s">
        <v>112</v>
      </c>
      <c r="H23" s="11">
        <v>1</v>
      </c>
      <c r="I23" s="11" t="s">
        <v>87</v>
      </c>
      <c r="J23" s="9">
        <f t="shared" si="0"/>
        <v>1.5</v>
      </c>
      <c r="K23" s="9"/>
      <c r="L23" s="9">
        <v>1.5</v>
      </c>
      <c r="M23" s="9"/>
      <c r="N23" s="9"/>
      <c r="O23" s="11"/>
      <c r="P23" s="11">
        <v>422</v>
      </c>
      <c r="Q23" s="11">
        <v>277</v>
      </c>
      <c r="R23" s="9">
        <f t="shared" si="1"/>
        <v>145</v>
      </c>
      <c r="S23" s="11">
        <v>0</v>
      </c>
      <c r="T23" s="11">
        <v>0</v>
      </c>
      <c r="U23" s="11">
        <v>0.3</v>
      </c>
      <c r="V23" s="19" t="s">
        <v>114</v>
      </c>
      <c r="W23" s="19" t="s">
        <v>115</v>
      </c>
      <c r="X23" s="9" t="s">
        <v>49</v>
      </c>
      <c r="Y23" s="9" t="s">
        <v>50</v>
      </c>
      <c r="Z23" s="9" t="s">
        <v>82</v>
      </c>
      <c r="AA23" s="9" t="s">
        <v>83</v>
      </c>
      <c r="AB23" s="12" t="s">
        <v>53</v>
      </c>
      <c r="AC23" s="9">
        <v>1.5</v>
      </c>
      <c r="AD23" s="10" t="s">
        <v>159</v>
      </c>
      <c r="AE23" s="10" t="s">
        <v>160</v>
      </c>
      <c r="AF23" s="12" t="s">
        <v>56</v>
      </c>
      <c r="AG23" s="19" t="s">
        <v>161</v>
      </c>
    </row>
    <row r="24" s="2" customFormat="1" ht="75" customHeight="1" spans="1:33">
      <c r="A24" s="9">
        <v>20</v>
      </c>
      <c r="B24" s="11" t="s">
        <v>162</v>
      </c>
      <c r="C24" s="11" t="s">
        <v>40</v>
      </c>
      <c r="D24" s="9" t="s">
        <v>110</v>
      </c>
      <c r="E24" s="11" t="s">
        <v>163</v>
      </c>
      <c r="F24" s="11" t="s">
        <v>164</v>
      </c>
      <c r="G24" s="11" t="s">
        <v>165</v>
      </c>
      <c r="H24" s="11">
        <v>8</v>
      </c>
      <c r="I24" s="11" t="s">
        <v>87</v>
      </c>
      <c r="J24" s="9">
        <f t="shared" si="0"/>
        <v>39.12</v>
      </c>
      <c r="K24" s="9"/>
      <c r="L24" s="9">
        <v>39.12</v>
      </c>
      <c r="M24" s="9"/>
      <c r="N24" s="9"/>
      <c r="O24" s="11"/>
      <c r="P24" s="11">
        <v>588</v>
      </c>
      <c r="Q24" s="11">
        <v>378</v>
      </c>
      <c r="R24" s="9">
        <f t="shared" si="1"/>
        <v>210</v>
      </c>
      <c r="S24" s="11">
        <v>0</v>
      </c>
      <c r="T24" s="11">
        <v>0</v>
      </c>
      <c r="U24" s="11">
        <v>0.3</v>
      </c>
      <c r="V24" s="19" t="s">
        <v>166</v>
      </c>
      <c r="W24" s="19" t="s">
        <v>167</v>
      </c>
      <c r="X24" s="11" t="s">
        <v>49</v>
      </c>
      <c r="Y24" s="9" t="s">
        <v>168</v>
      </c>
      <c r="Z24" s="9" t="s">
        <v>169</v>
      </c>
      <c r="AA24" s="9" t="s">
        <v>168</v>
      </c>
      <c r="AB24" s="12" t="s">
        <v>170</v>
      </c>
      <c r="AC24" s="9">
        <v>39.12</v>
      </c>
      <c r="AD24" s="10" t="s">
        <v>160</v>
      </c>
      <c r="AE24" s="10" t="s">
        <v>171</v>
      </c>
      <c r="AF24" s="12" t="s">
        <v>56</v>
      </c>
      <c r="AG24" s="19" t="s">
        <v>161</v>
      </c>
    </row>
    <row r="25" s="2" customFormat="1" ht="26" customHeight="1" spans="1:33">
      <c r="A25" s="9"/>
      <c r="B25" s="11" t="s">
        <v>172</v>
      </c>
      <c r="C25" s="11"/>
      <c r="D25" s="9"/>
      <c r="E25" s="11"/>
      <c r="F25" s="11"/>
      <c r="G25" s="11"/>
      <c r="H25" s="11"/>
      <c r="I25" s="11"/>
      <c r="J25" s="9">
        <f t="shared" ref="J25:S25" si="2">SUM(J5:J24)</f>
        <v>4048.62</v>
      </c>
      <c r="K25" s="9">
        <f t="shared" si="2"/>
        <v>758</v>
      </c>
      <c r="L25" s="9">
        <f t="shared" si="2"/>
        <v>465.62</v>
      </c>
      <c r="M25" s="9">
        <f t="shared" si="2"/>
        <v>2247</v>
      </c>
      <c r="N25" s="9">
        <f t="shared" si="2"/>
        <v>578</v>
      </c>
      <c r="O25" s="9">
        <f t="shared" si="2"/>
        <v>0</v>
      </c>
      <c r="P25" s="9">
        <f t="shared" si="2"/>
        <v>5912</v>
      </c>
      <c r="Q25" s="9">
        <f t="shared" si="2"/>
        <v>2909</v>
      </c>
      <c r="R25" s="9">
        <f t="shared" si="2"/>
        <v>3003</v>
      </c>
      <c r="S25" s="9">
        <f t="shared" si="2"/>
        <v>190</v>
      </c>
      <c r="T25" s="11"/>
      <c r="U25" s="11"/>
      <c r="V25" s="19"/>
      <c r="W25" s="19"/>
      <c r="X25" s="11"/>
      <c r="Y25" s="9"/>
      <c r="Z25" s="9"/>
      <c r="AA25" s="9"/>
      <c r="AB25" s="12"/>
      <c r="AC25" s="12">
        <f>SUM(AC5:AC24)</f>
        <v>40.62</v>
      </c>
      <c r="AD25" s="10"/>
      <c r="AE25" s="10"/>
      <c r="AF25" s="12"/>
      <c r="AG25" s="19"/>
    </row>
    <row r="26" s="2" customFormat="1" ht="63" customHeight="1" spans="1:33">
      <c r="A26" s="9">
        <v>21</v>
      </c>
      <c r="B26" s="9" t="s">
        <v>173</v>
      </c>
      <c r="C26" s="9" t="s">
        <v>174</v>
      </c>
      <c r="D26" s="9" t="s">
        <v>41</v>
      </c>
      <c r="E26" s="9" t="s">
        <v>49</v>
      </c>
      <c r="F26" s="9" t="s">
        <v>175</v>
      </c>
      <c r="G26" s="9" t="s">
        <v>134</v>
      </c>
      <c r="H26" s="9"/>
      <c r="I26" s="9" t="s">
        <v>176</v>
      </c>
      <c r="J26" s="9">
        <f t="shared" ref="J26:J30" si="3">K26+L26+M26+N26</f>
        <v>200</v>
      </c>
      <c r="K26" s="9"/>
      <c r="L26" s="9">
        <v>200</v>
      </c>
      <c r="M26" s="9"/>
      <c r="N26" s="9"/>
      <c r="O26" s="9"/>
      <c r="P26" s="9">
        <v>1761</v>
      </c>
      <c r="Q26" s="9">
        <v>1320</v>
      </c>
      <c r="R26" s="9">
        <f t="shared" ref="R26:R38" si="4">P26-Q26</f>
        <v>441</v>
      </c>
      <c r="S26" s="9">
        <v>0</v>
      </c>
      <c r="T26" s="9">
        <v>0</v>
      </c>
      <c r="U26" s="9">
        <v>0.05</v>
      </c>
      <c r="V26" s="9" t="s">
        <v>177</v>
      </c>
      <c r="W26" s="9" t="s">
        <v>48</v>
      </c>
      <c r="X26" s="19" t="s">
        <v>49</v>
      </c>
      <c r="Y26" s="19" t="s">
        <v>168</v>
      </c>
      <c r="Z26" s="9" t="s">
        <v>49</v>
      </c>
      <c r="AA26" s="9" t="s">
        <v>178</v>
      </c>
      <c r="AB26" s="12" t="s">
        <v>170</v>
      </c>
      <c r="AC26" s="9">
        <v>200</v>
      </c>
      <c r="AD26" s="12" t="s">
        <v>179</v>
      </c>
      <c r="AE26" s="12" t="s">
        <v>180</v>
      </c>
      <c r="AF26" s="12" t="s">
        <v>181</v>
      </c>
      <c r="AG26" s="10" t="s">
        <v>182</v>
      </c>
    </row>
    <row r="27" s="2" customFormat="1" ht="63" customHeight="1" spans="1:33">
      <c r="A27" s="9">
        <v>22</v>
      </c>
      <c r="B27" s="9" t="s">
        <v>183</v>
      </c>
      <c r="C27" s="9" t="s">
        <v>174</v>
      </c>
      <c r="D27" s="9" t="s">
        <v>41</v>
      </c>
      <c r="E27" s="9" t="s">
        <v>49</v>
      </c>
      <c r="F27" s="9" t="s">
        <v>184</v>
      </c>
      <c r="G27" s="9" t="s">
        <v>185</v>
      </c>
      <c r="H27" s="9">
        <v>6000</v>
      </c>
      <c r="I27" s="9" t="s">
        <v>62</v>
      </c>
      <c r="J27" s="9">
        <f t="shared" si="3"/>
        <v>120</v>
      </c>
      <c r="K27" s="9"/>
      <c r="L27" s="9">
        <v>120</v>
      </c>
      <c r="M27" s="9"/>
      <c r="N27" s="9"/>
      <c r="O27" s="9" t="s">
        <v>186</v>
      </c>
      <c r="P27" s="12">
        <v>692</v>
      </c>
      <c r="Q27" s="9">
        <v>434</v>
      </c>
      <c r="R27" s="9">
        <f t="shared" si="4"/>
        <v>258</v>
      </c>
      <c r="S27" s="9">
        <v>0</v>
      </c>
      <c r="T27" s="9">
        <v>0</v>
      </c>
      <c r="U27" s="9">
        <v>0.05</v>
      </c>
      <c r="V27" s="9" t="s">
        <v>187</v>
      </c>
      <c r="W27" s="9" t="s">
        <v>188</v>
      </c>
      <c r="X27" s="9" t="s">
        <v>49</v>
      </c>
      <c r="Y27" s="9" t="s">
        <v>189</v>
      </c>
      <c r="Z27" s="9" t="s">
        <v>49</v>
      </c>
      <c r="AA27" s="9" t="s">
        <v>189</v>
      </c>
      <c r="AB27" s="12" t="s">
        <v>170</v>
      </c>
      <c r="AC27" s="9">
        <v>120</v>
      </c>
      <c r="AD27" s="12" t="s">
        <v>179</v>
      </c>
      <c r="AE27" s="12" t="s">
        <v>190</v>
      </c>
      <c r="AF27" s="12" t="s">
        <v>181</v>
      </c>
      <c r="AG27" s="10" t="s">
        <v>191</v>
      </c>
    </row>
    <row r="28" s="2" customFormat="1" ht="27" customHeight="1" spans="1:33">
      <c r="A28" s="9"/>
      <c r="B28" s="9" t="s">
        <v>172</v>
      </c>
      <c r="C28" s="9"/>
      <c r="D28" s="9"/>
      <c r="E28" s="9"/>
      <c r="F28" s="9"/>
      <c r="G28" s="9"/>
      <c r="H28" s="9"/>
      <c r="I28" s="9"/>
      <c r="J28" s="9">
        <f t="shared" ref="J28:T28" si="5">SUM(J26:J27)</f>
        <v>320</v>
      </c>
      <c r="K28" s="9">
        <f t="shared" si="5"/>
        <v>0</v>
      </c>
      <c r="L28" s="9">
        <f t="shared" si="5"/>
        <v>320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2453</v>
      </c>
      <c r="Q28" s="9">
        <f t="shared" si="5"/>
        <v>1754</v>
      </c>
      <c r="R28" s="9">
        <f t="shared" si="5"/>
        <v>699</v>
      </c>
      <c r="S28" s="9">
        <f t="shared" si="5"/>
        <v>0</v>
      </c>
      <c r="T28" s="9">
        <f t="shared" si="5"/>
        <v>0</v>
      </c>
      <c r="U28" s="9"/>
      <c r="V28" s="9"/>
      <c r="W28" s="9"/>
      <c r="X28" s="19"/>
      <c r="Y28" s="19"/>
      <c r="Z28" s="9"/>
      <c r="AA28" s="9"/>
      <c r="AB28" s="12"/>
      <c r="AC28" s="12">
        <f>SUM(AC26:AC27)</f>
        <v>320</v>
      </c>
      <c r="AD28" s="12"/>
      <c r="AE28" s="12"/>
      <c r="AF28" s="12"/>
      <c r="AG28" s="10"/>
    </row>
    <row r="29" s="2" customFormat="1" ht="57" customHeight="1" spans="1:33">
      <c r="A29" s="9">
        <v>23</v>
      </c>
      <c r="B29" s="9" t="s">
        <v>192</v>
      </c>
      <c r="C29" s="9" t="s">
        <v>40</v>
      </c>
      <c r="D29" s="9" t="s">
        <v>58</v>
      </c>
      <c r="E29" s="9" t="s">
        <v>66</v>
      </c>
      <c r="F29" s="9" t="s">
        <v>193</v>
      </c>
      <c r="G29" s="9" t="s">
        <v>146</v>
      </c>
      <c r="H29" s="9">
        <v>7000</v>
      </c>
      <c r="I29" s="9" t="s">
        <v>73</v>
      </c>
      <c r="J29" s="9">
        <f t="shared" si="3"/>
        <v>20</v>
      </c>
      <c r="K29" s="9"/>
      <c r="L29" s="9">
        <v>20</v>
      </c>
      <c r="M29" s="9"/>
      <c r="N29" s="9"/>
      <c r="O29" s="9" t="s">
        <v>194</v>
      </c>
      <c r="P29" s="9">
        <v>119</v>
      </c>
      <c r="Q29" s="9">
        <v>119</v>
      </c>
      <c r="R29" s="9">
        <f t="shared" si="4"/>
        <v>0</v>
      </c>
      <c r="S29" s="9">
        <v>0</v>
      </c>
      <c r="T29" s="9">
        <v>0</v>
      </c>
      <c r="U29" s="9">
        <v>0.4</v>
      </c>
      <c r="V29" s="12" t="s">
        <v>64</v>
      </c>
      <c r="W29" s="19" t="s">
        <v>195</v>
      </c>
      <c r="X29" s="9" t="s">
        <v>49</v>
      </c>
      <c r="Y29" s="9" t="s">
        <v>50</v>
      </c>
      <c r="Z29" s="9" t="s">
        <v>66</v>
      </c>
      <c r="AA29" s="9" t="s">
        <v>67</v>
      </c>
      <c r="AB29" s="12" t="s">
        <v>170</v>
      </c>
      <c r="AC29" s="12">
        <f>L29*0.2</f>
        <v>4</v>
      </c>
      <c r="AD29" s="12" t="s">
        <v>196</v>
      </c>
      <c r="AE29" s="12" t="s">
        <v>160</v>
      </c>
      <c r="AF29" s="12" t="s">
        <v>181</v>
      </c>
      <c r="AG29" s="10"/>
    </row>
    <row r="30" s="2" customFormat="1" ht="72" customHeight="1" spans="1:33">
      <c r="A30" s="9">
        <v>24</v>
      </c>
      <c r="B30" s="9" t="s">
        <v>197</v>
      </c>
      <c r="C30" s="9" t="s">
        <v>174</v>
      </c>
      <c r="D30" s="9" t="s">
        <v>41</v>
      </c>
      <c r="E30" s="9" t="s">
        <v>198</v>
      </c>
      <c r="F30" s="9" t="s">
        <v>199</v>
      </c>
      <c r="G30" s="12" t="s">
        <v>112</v>
      </c>
      <c r="H30" s="9">
        <v>1</v>
      </c>
      <c r="I30" s="9" t="s">
        <v>45</v>
      </c>
      <c r="J30" s="9">
        <f t="shared" si="3"/>
        <v>20</v>
      </c>
      <c r="K30" s="9"/>
      <c r="L30" s="9">
        <v>20</v>
      </c>
      <c r="M30" s="9"/>
      <c r="N30" s="9"/>
      <c r="O30" s="9" t="s">
        <v>200</v>
      </c>
      <c r="P30" s="11">
        <v>63</v>
      </c>
      <c r="Q30" s="11">
        <v>49</v>
      </c>
      <c r="R30" s="9">
        <f t="shared" si="4"/>
        <v>14</v>
      </c>
      <c r="S30" s="9">
        <v>0</v>
      </c>
      <c r="T30" s="9">
        <v>0</v>
      </c>
      <c r="U30" s="9">
        <v>0.4</v>
      </c>
      <c r="V30" s="12" t="s">
        <v>64</v>
      </c>
      <c r="W30" s="19" t="s">
        <v>195</v>
      </c>
      <c r="X30" s="9" t="s">
        <v>49</v>
      </c>
      <c r="Y30" s="9" t="s">
        <v>168</v>
      </c>
      <c r="Z30" s="9" t="s">
        <v>201</v>
      </c>
      <c r="AA30" s="9" t="s">
        <v>202</v>
      </c>
      <c r="AB30" s="12" t="s">
        <v>170</v>
      </c>
      <c r="AC30" s="12">
        <f t="shared" ref="AC30:AC44" si="6">L30*0.2</f>
        <v>4</v>
      </c>
      <c r="AD30" s="23" t="s">
        <v>203</v>
      </c>
      <c r="AE30" s="12" t="s">
        <v>160</v>
      </c>
      <c r="AF30" s="12" t="s">
        <v>181</v>
      </c>
      <c r="AG30" s="10"/>
    </row>
    <row r="31" s="2" customFormat="1" ht="63" customHeight="1" spans="1:33">
      <c r="A31" s="9">
        <v>25</v>
      </c>
      <c r="B31" s="9" t="s">
        <v>204</v>
      </c>
      <c r="C31" s="9" t="s">
        <v>174</v>
      </c>
      <c r="D31" s="9" t="s">
        <v>58</v>
      </c>
      <c r="E31" s="9" t="s">
        <v>205</v>
      </c>
      <c r="F31" s="9" t="s">
        <v>206</v>
      </c>
      <c r="G31" s="12" t="s">
        <v>61</v>
      </c>
      <c r="H31" s="9">
        <v>1</v>
      </c>
      <c r="I31" s="9" t="s">
        <v>62</v>
      </c>
      <c r="J31" s="9">
        <v>30</v>
      </c>
      <c r="K31" s="9"/>
      <c r="L31" s="9">
        <v>30</v>
      </c>
      <c r="M31" s="9"/>
      <c r="N31" s="9"/>
      <c r="O31" s="9" t="s">
        <v>101</v>
      </c>
      <c r="P31" s="11">
        <v>77</v>
      </c>
      <c r="Q31" s="11">
        <v>57</v>
      </c>
      <c r="R31" s="9">
        <f t="shared" si="4"/>
        <v>20</v>
      </c>
      <c r="S31" s="9">
        <v>0</v>
      </c>
      <c r="T31" s="9">
        <v>0</v>
      </c>
      <c r="U31" s="11">
        <v>0.5</v>
      </c>
      <c r="V31" s="12" t="s">
        <v>64</v>
      </c>
      <c r="W31" s="19" t="s">
        <v>195</v>
      </c>
      <c r="X31" s="9" t="s">
        <v>49</v>
      </c>
      <c r="Y31" s="9" t="s">
        <v>168</v>
      </c>
      <c r="Z31" s="9" t="s">
        <v>201</v>
      </c>
      <c r="AA31" s="9" t="s">
        <v>202</v>
      </c>
      <c r="AB31" s="12" t="s">
        <v>170</v>
      </c>
      <c r="AC31" s="12">
        <f t="shared" si="6"/>
        <v>6</v>
      </c>
      <c r="AD31" s="23" t="s">
        <v>203</v>
      </c>
      <c r="AE31" s="12" t="s">
        <v>160</v>
      </c>
      <c r="AF31" s="12" t="s">
        <v>181</v>
      </c>
      <c r="AG31" s="10"/>
    </row>
    <row r="32" s="2" customFormat="1" ht="75" customHeight="1" spans="1:33">
      <c r="A32" s="9">
        <v>26</v>
      </c>
      <c r="B32" s="9" t="s">
        <v>207</v>
      </c>
      <c r="C32" s="9" t="s">
        <v>174</v>
      </c>
      <c r="D32" s="9" t="s">
        <v>58</v>
      </c>
      <c r="E32" s="9" t="s">
        <v>208</v>
      </c>
      <c r="F32" s="9" t="s">
        <v>209</v>
      </c>
      <c r="G32" s="12" t="s">
        <v>61</v>
      </c>
      <c r="H32" s="9">
        <v>1</v>
      </c>
      <c r="I32" s="9" t="s">
        <v>62</v>
      </c>
      <c r="J32" s="9">
        <f t="shared" ref="J32:J38" si="7">K32+L32+M32+N32</f>
        <v>20</v>
      </c>
      <c r="K32" s="9"/>
      <c r="L32" s="9">
        <v>20</v>
      </c>
      <c r="M32" s="9"/>
      <c r="N32" s="9"/>
      <c r="O32" s="9" t="s">
        <v>194</v>
      </c>
      <c r="P32" s="11">
        <v>40</v>
      </c>
      <c r="Q32" s="11">
        <v>34</v>
      </c>
      <c r="R32" s="9">
        <f t="shared" si="4"/>
        <v>6</v>
      </c>
      <c r="S32" s="9">
        <v>0</v>
      </c>
      <c r="T32" s="9">
        <v>0</v>
      </c>
      <c r="U32" s="9">
        <v>0.4</v>
      </c>
      <c r="V32" s="12" t="s">
        <v>64</v>
      </c>
      <c r="W32" s="19" t="s">
        <v>195</v>
      </c>
      <c r="X32" s="9" t="s">
        <v>49</v>
      </c>
      <c r="Y32" s="9" t="s">
        <v>168</v>
      </c>
      <c r="Z32" s="9" t="s">
        <v>201</v>
      </c>
      <c r="AA32" s="9" t="s">
        <v>202</v>
      </c>
      <c r="AB32" s="12" t="s">
        <v>170</v>
      </c>
      <c r="AC32" s="12">
        <f t="shared" si="6"/>
        <v>4</v>
      </c>
      <c r="AD32" s="23" t="s">
        <v>203</v>
      </c>
      <c r="AE32" s="12" t="s">
        <v>160</v>
      </c>
      <c r="AF32" s="12" t="s">
        <v>181</v>
      </c>
      <c r="AG32" s="10"/>
    </row>
    <row r="33" s="2" customFormat="1" ht="74" customHeight="1" spans="1:33">
      <c r="A33" s="9">
        <v>27</v>
      </c>
      <c r="B33" s="9" t="s">
        <v>210</v>
      </c>
      <c r="C33" s="9" t="s">
        <v>174</v>
      </c>
      <c r="D33" s="9" t="s">
        <v>58</v>
      </c>
      <c r="E33" s="9" t="s">
        <v>211</v>
      </c>
      <c r="F33" s="9" t="s">
        <v>209</v>
      </c>
      <c r="G33" s="12" t="s">
        <v>61</v>
      </c>
      <c r="H33" s="9">
        <v>1</v>
      </c>
      <c r="I33" s="9" t="s">
        <v>62</v>
      </c>
      <c r="J33" s="9">
        <f t="shared" si="7"/>
        <v>20</v>
      </c>
      <c r="K33" s="9"/>
      <c r="L33" s="9">
        <v>20</v>
      </c>
      <c r="M33" s="9"/>
      <c r="N33" s="9"/>
      <c r="O33" s="9" t="s">
        <v>194</v>
      </c>
      <c r="P33" s="11">
        <v>78</v>
      </c>
      <c r="Q33" s="11">
        <v>62</v>
      </c>
      <c r="R33" s="9">
        <f t="shared" si="4"/>
        <v>16</v>
      </c>
      <c r="S33" s="9">
        <v>0</v>
      </c>
      <c r="T33" s="9">
        <v>0</v>
      </c>
      <c r="U33" s="11">
        <v>0.5</v>
      </c>
      <c r="V33" s="12" t="s">
        <v>64</v>
      </c>
      <c r="W33" s="19" t="s">
        <v>195</v>
      </c>
      <c r="X33" s="9" t="s">
        <v>49</v>
      </c>
      <c r="Y33" s="9" t="s">
        <v>168</v>
      </c>
      <c r="Z33" s="9" t="s">
        <v>201</v>
      </c>
      <c r="AA33" s="9" t="s">
        <v>202</v>
      </c>
      <c r="AB33" s="12" t="s">
        <v>170</v>
      </c>
      <c r="AC33" s="12">
        <f t="shared" si="6"/>
        <v>4</v>
      </c>
      <c r="AD33" s="23" t="s">
        <v>203</v>
      </c>
      <c r="AE33" s="12" t="s">
        <v>160</v>
      </c>
      <c r="AF33" s="12" t="s">
        <v>181</v>
      </c>
      <c r="AG33" s="10"/>
    </row>
    <row r="34" s="2" customFormat="1" ht="63" customHeight="1" spans="1:33">
      <c r="A34" s="9">
        <v>28</v>
      </c>
      <c r="B34" s="9" t="s">
        <v>212</v>
      </c>
      <c r="C34" s="9" t="s">
        <v>174</v>
      </c>
      <c r="D34" s="9" t="s">
        <v>58</v>
      </c>
      <c r="E34" s="9" t="s">
        <v>213</v>
      </c>
      <c r="F34" s="9" t="s">
        <v>209</v>
      </c>
      <c r="G34" s="12" t="s">
        <v>61</v>
      </c>
      <c r="H34" s="9">
        <v>1</v>
      </c>
      <c r="I34" s="9" t="s">
        <v>87</v>
      </c>
      <c r="J34" s="9">
        <f t="shared" si="7"/>
        <v>30</v>
      </c>
      <c r="K34" s="9"/>
      <c r="L34" s="9">
        <v>30</v>
      </c>
      <c r="M34" s="9"/>
      <c r="N34" s="9"/>
      <c r="O34" s="9" t="s">
        <v>101</v>
      </c>
      <c r="P34" s="11">
        <v>118</v>
      </c>
      <c r="Q34" s="11">
        <v>102</v>
      </c>
      <c r="R34" s="9">
        <f t="shared" si="4"/>
        <v>16</v>
      </c>
      <c r="S34" s="9">
        <v>0</v>
      </c>
      <c r="T34" s="9">
        <v>0</v>
      </c>
      <c r="U34" s="11">
        <v>0.5</v>
      </c>
      <c r="V34" s="12" t="s">
        <v>64</v>
      </c>
      <c r="W34" s="19" t="s">
        <v>195</v>
      </c>
      <c r="X34" s="9" t="s">
        <v>49</v>
      </c>
      <c r="Y34" s="9" t="s">
        <v>50</v>
      </c>
      <c r="Z34" s="9" t="s">
        <v>93</v>
      </c>
      <c r="AA34" s="9" t="s">
        <v>96</v>
      </c>
      <c r="AB34" s="12" t="s">
        <v>170</v>
      </c>
      <c r="AC34" s="12">
        <f t="shared" si="6"/>
        <v>6</v>
      </c>
      <c r="AD34" s="12" t="s">
        <v>203</v>
      </c>
      <c r="AE34" s="12" t="s">
        <v>190</v>
      </c>
      <c r="AF34" s="12" t="s">
        <v>181</v>
      </c>
      <c r="AG34" s="10"/>
    </row>
    <row r="35" s="2" customFormat="1" ht="63" customHeight="1" spans="1:33">
      <c r="A35" s="9">
        <v>29</v>
      </c>
      <c r="B35" s="9" t="s">
        <v>214</v>
      </c>
      <c r="C35" s="9" t="s">
        <v>40</v>
      </c>
      <c r="D35" s="9" t="s">
        <v>58</v>
      </c>
      <c r="E35" s="9" t="s">
        <v>215</v>
      </c>
      <c r="F35" s="9" t="s">
        <v>216</v>
      </c>
      <c r="G35" s="12" t="s">
        <v>61</v>
      </c>
      <c r="H35" s="9">
        <v>1</v>
      </c>
      <c r="I35" s="9" t="s">
        <v>45</v>
      </c>
      <c r="J35" s="9">
        <f t="shared" si="7"/>
        <v>30</v>
      </c>
      <c r="K35" s="9"/>
      <c r="L35" s="9">
        <v>30</v>
      </c>
      <c r="M35" s="9"/>
      <c r="N35" s="9"/>
      <c r="O35" s="9" t="s">
        <v>101</v>
      </c>
      <c r="P35" s="11">
        <v>78</v>
      </c>
      <c r="Q35" s="11">
        <v>58</v>
      </c>
      <c r="R35" s="9">
        <f t="shared" si="4"/>
        <v>20</v>
      </c>
      <c r="S35" s="9">
        <v>0</v>
      </c>
      <c r="T35" s="9">
        <v>0</v>
      </c>
      <c r="U35" s="11">
        <v>0.5</v>
      </c>
      <c r="V35" s="12" t="s">
        <v>64</v>
      </c>
      <c r="W35" s="19" t="s">
        <v>195</v>
      </c>
      <c r="X35" s="9" t="s">
        <v>49</v>
      </c>
      <c r="Y35" s="9" t="s">
        <v>50</v>
      </c>
      <c r="Z35" s="9" t="s">
        <v>89</v>
      </c>
      <c r="AA35" s="9" t="s">
        <v>90</v>
      </c>
      <c r="AB35" s="12" t="s">
        <v>217</v>
      </c>
      <c r="AC35" s="12">
        <f t="shared" si="6"/>
        <v>6</v>
      </c>
      <c r="AD35" s="12" t="s">
        <v>159</v>
      </c>
      <c r="AE35" s="12" t="s">
        <v>171</v>
      </c>
      <c r="AF35" s="12" t="s">
        <v>218</v>
      </c>
      <c r="AG35" s="10"/>
    </row>
    <row r="36" s="2" customFormat="1" ht="74" customHeight="1" spans="1:33">
      <c r="A36" s="9">
        <v>30</v>
      </c>
      <c r="B36" s="9" t="s">
        <v>219</v>
      </c>
      <c r="C36" s="9" t="s">
        <v>174</v>
      </c>
      <c r="D36" s="9" t="s">
        <v>110</v>
      </c>
      <c r="E36" s="9" t="s">
        <v>220</v>
      </c>
      <c r="F36" s="9" t="s">
        <v>123</v>
      </c>
      <c r="G36" s="12" t="s">
        <v>112</v>
      </c>
      <c r="H36" s="9">
        <v>1</v>
      </c>
      <c r="I36" s="9" t="s">
        <v>45</v>
      </c>
      <c r="J36" s="9">
        <f t="shared" si="7"/>
        <v>8</v>
      </c>
      <c r="K36" s="9"/>
      <c r="L36" s="9">
        <v>8</v>
      </c>
      <c r="M36" s="9"/>
      <c r="N36" s="9"/>
      <c r="O36" s="9" t="s">
        <v>124</v>
      </c>
      <c r="P36" s="9">
        <v>163</v>
      </c>
      <c r="Q36" s="9">
        <v>130</v>
      </c>
      <c r="R36" s="9">
        <f t="shared" si="4"/>
        <v>33</v>
      </c>
      <c r="S36" s="9">
        <v>0</v>
      </c>
      <c r="T36" s="9">
        <v>0</v>
      </c>
      <c r="U36" s="9">
        <v>0.2</v>
      </c>
      <c r="V36" s="19" t="s">
        <v>114</v>
      </c>
      <c r="W36" s="19" t="s">
        <v>115</v>
      </c>
      <c r="X36" s="9" t="s">
        <v>49</v>
      </c>
      <c r="Y36" s="9" t="s">
        <v>168</v>
      </c>
      <c r="Z36" s="9" t="s">
        <v>201</v>
      </c>
      <c r="AA36" s="9" t="s">
        <v>202</v>
      </c>
      <c r="AB36" s="12" t="s">
        <v>170</v>
      </c>
      <c r="AC36" s="12">
        <f t="shared" si="6"/>
        <v>1.6</v>
      </c>
      <c r="AD36" s="23" t="s">
        <v>203</v>
      </c>
      <c r="AE36" s="12" t="s">
        <v>160</v>
      </c>
      <c r="AF36" s="12" t="s">
        <v>181</v>
      </c>
      <c r="AG36" s="10"/>
    </row>
    <row r="37" s="2" customFormat="1" ht="65" customHeight="1" spans="1:33">
      <c r="A37" s="9">
        <v>31</v>
      </c>
      <c r="B37" s="9" t="s">
        <v>221</v>
      </c>
      <c r="C37" s="9" t="s">
        <v>174</v>
      </c>
      <c r="D37" s="9" t="s">
        <v>110</v>
      </c>
      <c r="E37" s="9" t="s">
        <v>198</v>
      </c>
      <c r="F37" s="9" t="s">
        <v>123</v>
      </c>
      <c r="G37" s="12" t="s">
        <v>112</v>
      </c>
      <c r="H37" s="9">
        <v>1</v>
      </c>
      <c r="I37" s="9" t="s">
        <v>45</v>
      </c>
      <c r="J37" s="9">
        <f t="shared" si="7"/>
        <v>6</v>
      </c>
      <c r="K37" s="9"/>
      <c r="L37" s="9">
        <v>6</v>
      </c>
      <c r="M37" s="9"/>
      <c r="N37" s="9"/>
      <c r="O37" s="9" t="s">
        <v>128</v>
      </c>
      <c r="P37" s="11">
        <v>54</v>
      </c>
      <c r="Q37" s="11">
        <v>50</v>
      </c>
      <c r="R37" s="9">
        <f t="shared" si="4"/>
        <v>4</v>
      </c>
      <c r="S37" s="9">
        <v>0</v>
      </c>
      <c r="T37" s="9">
        <v>0</v>
      </c>
      <c r="U37" s="11">
        <v>0.3</v>
      </c>
      <c r="V37" s="19" t="s">
        <v>114</v>
      </c>
      <c r="W37" s="19" t="s">
        <v>115</v>
      </c>
      <c r="X37" s="9" t="s">
        <v>49</v>
      </c>
      <c r="Y37" s="9" t="s">
        <v>168</v>
      </c>
      <c r="Z37" s="9" t="s">
        <v>201</v>
      </c>
      <c r="AA37" s="9" t="s">
        <v>202</v>
      </c>
      <c r="AB37" s="12" t="s">
        <v>170</v>
      </c>
      <c r="AC37" s="12">
        <f t="shared" si="6"/>
        <v>1.2</v>
      </c>
      <c r="AD37" s="23" t="s">
        <v>203</v>
      </c>
      <c r="AE37" s="12" t="s">
        <v>160</v>
      </c>
      <c r="AF37" s="12" t="s">
        <v>181</v>
      </c>
      <c r="AG37" s="10"/>
    </row>
    <row r="38" s="2" customFormat="1" ht="63" customHeight="1" spans="1:33">
      <c r="A38" s="9">
        <v>32</v>
      </c>
      <c r="B38" s="9" t="s">
        <v>222</v>
      </c>
      <c r="C38" s="9" t="s">
        <v>174</v>
      </c>
      <c r="D38" s="9" t="s">
        <v>110</v>
      </c>
      <c r="E38" s="9" t="s">
        <v>105</v>
      </c>
      <c r="F38" s="9" t="s">
        <v>223</v>
      </c>
      <c r="G38" s="12" t="s">
        <v>112</v>
      </c>
      <c r="H38" s="9">
        <v>1</v>
      </c>
      <c r="I38" s="9" t="s">
        <v>45</v>
      </c>
      <c r="J38" s="9">
        <f t="shared" si="7"/>
        <v>12</v>
      </c>
      <c r="K38" s="9"/>
      <c r="L38" s="9">
        <v>12</v>
      </c>
      <c r="M38" s="9"/>
      <c r="N38" s="9"/>
      <c r="O38" s="9" t="s">
        <v>224</v>
      </c>
      <c r="P38" s="11">
        <v>274</v>
      </c>
      <c r="Q38" s="11">
        <v>215</v>
      </c>
      <c r="R38" s="9">
        <f t="shared" si="4"/>
        <v>59</v>
      </c>
      <c r="S38" s="9">
        <v>0</v>
      </c>
      <c r="T38" s="9">
        <v>0</v>
      </c>
      <c r="U38" s="11">
        <v>0.3</v>
      </c>
      <c r="V38" s="19" t="s">
        <v>114</v>
      </c>
      <c r="W38" s="19" t="s">
        <v>115</v>
      </c>
      <c r="X38" s="9" t="s">
        <v>49</v>
      </c>
      <c r="Y38" s="9" t="s">
        <v>50</v>
      </c>
      <c r="Z38" s="9" t="s">
        <v>102</v>
      </c>
      <c r="AA38" s="9" t="s">
        <v>103</v>
      </c>
      <c r="AB38" s="12" t="s">
        <v>170</v>
      </c>
      <c r="AC38" s="12">
        <f t="shared" si="6"/>
        <v>2.4</v>
      </c>
      <c r="AD38" s="12" t="s">
        <v>203</v>
      </c>
      <c r="AE38" s="12" t="s">
        <v>160</v>
      </c>
      <c r="AF38" s="12" t="s">
        <v>181</v>
      </c>
      <c r="AG38" s="10"/>
    </row>
    <row r="39" s="2" customFormat="1" ht="62" customHeight="1" spans="1:33">
      <c r="A39" s="9">
        <v>33</v>
      </c>
      <c r="B39" s="9" t="s">
        <v>225</v>
      </c>
      <c r="C39" s="9" t="s">
        <v>174</v>
      </c>
      <c r="D39" s="9" t="s">
        <v>110</v>
      </c>
      <c r="E39" s="9" t="s">
        <v>226</v>
      </c>
      <c r="F39" s="9" t="s">
        <v>223</v>
      </c>
      <c r="G39" s="12" t="s">
        <v>112</v>
      </c>
      <c r="H39" s="9">
        <v>1</v>
      </c>
      <c r="I39" s="9" t="s">
        <v>45</v>
      </c>
      <c r="J39" s="9">
        <v>8</v>
      </c>
      <c r="K39" s="9"/>
      <c r="L39" s="9">
        <v>8</v>
      </c>
      <c r="M39" s="9"/>
      <c r="N39" s="9"/>
      <c r="O39" s="9" t="s">
        <v>124</v>
      </c>
      <c r="P39" s="11">
        <v>95</v>
      </c>
      <c r="Q39" s="11">
        <v>67</v>
      </c>
      <c r="R39" s="9">
        <v>28</v>
      </c>
      <c r="S39" s="9">
        <v>0</v>
      </c>
      <c r="T39" s="9">
        <v>0</v>
      </c>
      <c r="U39" s="11">
        <v>0.3</v>
      </c>
      <c r="V39" s="19" t="s">
        <v>114</v>
      </c>
      <c r="W39" s="19" t="s">
        <v>115</v>
      </c>
      <c r="X39" s="9" t="s">
        <v>49</v>
      </c>
      <c r="Y39" s="9" t="s">
        <v>50</v>
      </c>
      <c r="Z39" s="9" t="s">
        <v>227</v>
      </c>
      <c r="AA39" s="9" t="s">
        <v>228</v>
      </c>
      <c r="AB39" s="12" t="s">
        <v>170</v>
      </c>
      <c r="AC39" s="12">
        <f t="shared" si="6"/>
        <v>1.6</v>
      </c>
      <c r="AD39" s="12" t="s">
        <v>203</v>
      </c>
      <c r="AE39" s="12" t="s">
        <v>160</v>
      </c>
      <c r="AF39" s="12" t="s">
        <v>181</v>
      </c>
      <c r="AG39" s="10"/>
    </row>
    <row r="40" s="2" customFormat="1" ht="66" customHeight="1" spans="1:34">
      <c r="A40" s="9">
        <v>34</v>
      </c>
      <c r="B40" s="9" t="s">
        <v>229</v>
      </c>
      <c r="C40" s="9" t="s">
        <v>174</v>
      </c>
      <c r="D40" s="9" t="s">
        <v>110</v>
      </c>
      <c r="E40" s="9" t="s">
        <v>220</v>
      </c>
      <c r="F40" s="9" t="s">
        <v>230</v>
      </c>
      <c r="G40" s="12" t="s">
        <v>231</v>
      </c>
      <c r="H40" s="9">
        <v>10</v>
      </c>
      <c r="I40" s="9" t="s">
        <v>73</v>
      </c>
      <c r="J40" s="9">
        <v>30</v>
      </c>
      <c r="K40" s="9"/>
      <c r="L40" s="9">
        <v>30</v>
      </c>
      <c r="M40" s="9"/>
      <c r="N40" s="9"/>
      <c r="O40" s="9" t="s">
        <v>232</v>
      </c>
      <c r="P40" s="9">
        <v>75</v>
      </c>
      <c r="Q40" s="9">
        <v>42</v>
      </c>
      <c r="R40" s="9">
        <v>33</v>
      </c>
      <c r="S40" s="9">
        <v>0</v>
      </c>
      <c r="T40" s="9">
        <v>0</v>
      </c>
      <c r="U40" s="9">
        <v>0.5</v>
      </c>
      <c r="V40" s="19" t="s">
        <v>114</v>
      </c>
      <c r="W40" s="19" t="s">
        <v>115</v>
      </c>
      <c r="X40" s="9" t="s">
        <v>49</v>
      </c>
      <c r="Y40" s="9" t="s">
        <v>168</v>
      </c>
      <c r="Z40" s="9" t="s">
        <v>220</v>
      </c>
      <c r="AA40" s="9" t="s">
        <v>202</v>
      </c>
      <c r="AB40" s="12" t="s">
        <v>170</v>
      </c>
      <c r="AC40" s="12">
        <f t="shared" si="6"/>
        <v>6</v>
      </c>
      <c r="AD40" s="12" t="s">
        <v>159</v>
      </c>
      <c r="AE40" s="12" t="s">
        <v>203</v>
      </c>
      <c r="AF40" s="12" t="s">
        <v>181</v>
      </c>
      <c r="AG40" s="10"/>
      <c r="AH40" s="25"/>
    </row>
    <row r="41" s="2" customFormat="1" ht="60" customHeight="1" spans="1:33">
      <c r="A41" s="9">
        <v>35</v>
      </c>
      <c r="B41" s="9" t="s">
        <v>233</v>
      </c>
      <c r="C41" s="9" t="s">
        <v>174</v>
      </c>
      <c r="D41" s="9" t="s">
        <v>58</v>
      </c>
      <c r="E41" s="9" t="s">
        <v>105</v>
      </c>
      <c r="F41" s="9" t="s">
        <v>216</v>
      </c>
      <c r="G41" s="12" t="s">
        <v>61</v>
      </c>
      <c r="H41" s="9">
        <v>1</v>
      </c>
      <c r="I41" s="9" t="s">
        <v>87</v>
      </c>
      <c r="J41" s="9">
        <v>30</v>
      </c>
      <c r="K41" s="9"/>
      <c r="L41" s="9">
        <v>30</v>
      </c>
      <c r="M41" s="9"/>
      <c r="N41" s="9"/>
      <c r="O41" s="9" t="s">
        <v>101</v>
      </c>
      <c r="P41" s="11">
        <v>130</v>
      </c>
      <c r="Q41" s="11">
        <v>113</v>
      </c>
      <c r="R41" s="9">
        <f>P41-Q41</f>
        <v>17</v>
      </c>
      <c r="S41" s="11">
        <v>0</v>
      </c>
      <c r="T41" s="11">
        <v>0</v>
      </c>
      <c r="U41" s="11">
        <v>0.5</v>
      </c>
      <c r="V41" s="19" t="s">
        <v>147</v>
      </c>
      <c r="W41" s="19" t="s">
        <v>148</v>
      </c>
      <c r="X41" s="9" t="s">
        <v>49</v>
      </c>
      <c r="Y41" s="9" t="s">
        <v>50</v>
      </c>
      <c r="Z41" s="9" t="s">
        <v>102</v>
      </c>
      <c r="AA41" s="9" t="s">
        <v>103</v>
      </c>
      <c r="AB41" s="12" t="s">
        <v>170</v>
      </c>
      <c r="AC41" s="12">
        <f t="shared" si="6"/>
        <v>6</v>
      </c>
      <c r="AD41" s="12" t="s">
        <v>203</v>
      </c>
      <c r="AE41" s="12" t="s">
        <v>190</v>
      </c>
      <c r="AF41" s="12" t="s">
        <v>181</v>
      </c>
      <c r="AG41" s="10"/>
    </row>
    <row r="42" s="2" customFormat="1" ht="63" customHeight="1" spans="1:33">
      <c r="A42" s="9">
        <v>36</v>
      </c>
      <c r="B42" s="9" t="s">
        <v>234</v>
      </c>
      <c r="C42" s="9" t="s">
        <v>174</v>
      </c>
      <c r="D42" s="9" t="s">
        <v>110</v>
      </c>
      <c r="E42" s="9" t="s">
        <v>130</v>
      </c>
      <c r="F42" s="9" t="s">
        <v>235</v>
      </c>
      <c r="G42" s="12" t="s">
        <v>61</v>
      </c>
      <c r="H42" s="9">
        <v>1</v>
      </c>
      <c r="I42" s="9" t="s">
        <v>87</v>
      </c>
      <c r="J42" s="9">
        <v>30</v>
      </c>
      <c r="K42" s="9"/>
      <c r="L42" s="9">
        <v>30</v>
      </c>
      <c r="M42" s="9"/>
      <c r="N42" s="9"/>
      <c r="O42" s="9" t="s">
        <v>236</v>
      </c>
      <c r="P42" s="11">
        <v>254</v>
      </c>
      <c r="Q42" s="11">
        <v>68</v>
      </c>
      <c r="R42" s="9">
        <v>186</v>
      </c>
      <c r="S42" s="9">
        <v>0</v>
      </c>
      <c r="T42" s="9">
        <v>0</v>
      </c>
      <c r="U42" s="11">
        <v>0.3</v>
      </c>
      <c r="V42" s="19" t="s">
        <v>114</v>
      </c>
      <c r="W42" s="19" t="s">
        <v>115</v>
      </c>
      <c r="X42" s="9" t="s">
        <v>49</v>
      </c>
      <c r="Y42" s="9" t="s">
        <v>168</v>
      </c>
      <c r="Z42" s="9" t="s">
        <v>89</v>
      </c>
      <c r="AA42" s="9" t="s">
        <v>237</v>
      </c>
      <c r="AB42" s="12" t="s">
        <v>170</v>
      </c>
      <c r="AC42" s="12">
        <f t="shared" si="6"/>
        <v>6</v>
      </c>
      <c r="AD42" s="23" t="s">
        <v>203</v>
      </c>
      <c r="AE42" s="12" t="s">
        <v>190</v>
      </c>
      <c r="AF42" s="12" t="s">
        <v>181</v>
      </c>
      <c r="AG42" s="10"/>
    </row>
    <row r="43" s="2" customFormat="1" ht="68" customHeight="1" spans="1:33">
      <c r="A43" s="9">
        <v>37</v>
      </c>
      <c r="B43" s="9" t="s">
        <v>238</v>
      </c>
      <c r="C43" s="9" t="s">
        <v>92</v>
      </c>
      <c r="D43" s="9" t="s">
        <v>58</v>
      </c>
      <c r="E43" s="9" t="s">
        <v>213</v>
      </c>
      <c r="F43" s="9" t="s">
        <v>239</v>
      </c>
      <c r="G43" s="12" t="s">
        <v>61</v>
      </c>
      <c r="H43" s="9">
        <v>1</v>
      </c>
      <c r="I43" s="9" t="s">
        <v>87</v>
      </c>
      <c r="J43" s="9">
        <v>10</v>
      </c>
      <c r="K43" s="9"/>
      <c r="L43" s="9">
        <v>10</v>
      </c>
      <c r="M43" s="9"/>
      <c r="N43" s="9"/>
      <c r="O43" s="9" t="s">
        <v>95</v>
      </c>
      <c r="P43" s="11">
        <v>118</v>
      </c>
      <c r="Q43" s="11">
        <v>102</v>
      </c>
      <c r="R43" s="9">
        <f>P43-Q43</f>
        <v>16</v>
      </c>
      <c r="S43" s="9">
        <v>0</v>
      </c>
      <c r="T43" s="9">
        <v>0</v>
      </c>
      <c r="U43" s="11">
        <v>0.5</v>
      </c>
      <c r="V43" s="12" t="s">
        <v>64</v>
      </c>
      <c r="W43" s="19" t="s">
        <v>195</v>
      </c>
      <c r="X43" s="9" t="s">
        <v>49</v>
      </c>
      <c r="Y43" s="9" t="s">
        <v>50</v>
      </c>
      <c r="Z43" s="9" t="s">
        <v>93</v>
      </c>
      <c r="AA43" s="9" t="s">
        <v>96</v>
      </c>
      <c r="AB43" s="12" t="s">
        <v>170</v>
      </c>
      <c r="AC43" s="12">
        <f t="shared" si="6"/>
        <v>2</v>
      </c>
      <c r="AD43" s="12" t="s">
        <v>203</v>
      </c>
      <c r="AE43" s="12" t="s">
        <v>190</v>
      </c>
      <c r="AF43" s="12" t="s">
        <v>181</v>
      </c>
      <c r="AG43" s="10"/>
    </row>
    <row r="44" s="2" customFormat="1" ht="65" customHeight="1" spans="1:33">
      <c r="A44" s="9">
        <v>38</v>
      </c>
      <c r="B44" s="9" t="s">
        <v>240</v>
      </c>
      <c r="C44" s="9" t="s">
        <v>174</v>
      </c>
      <c r="D44" s="9" t="s">
        <v>58</v>
      </c>
      <c r="E44" s="9" t="s">
        <v>241</v>
      </c>
      <c r="F44" s="9" t="s">
        <v>209</v>
      </c>
      <c r="G44" s="12" t="s">
        <v>61</v>
      </c>
      <c r="H44" s="9">
        <v>2</v>
      </c>
      <c r="I44" s="9" t="s">
        <v>62</v>
      </c>
      <c r="J44" s="9">
        <v>560</v>
      </c>
      <c r="K44" s="9"/>
      <c r="L44" s="9">
        <v>560</v>
      </c>
      <c r="M44" s="9"/>
      <c r="N44" s="9"/>
      <c r="O44" s="9" t="s">
        <v>242</v>
      </c>
      <c r="P44" s="11">
        <v>3109</v>
      </c>
      <c r="Q44" s="11">
        <v>1970</v>
      </c>
      <c r="R44" s="9">
        <v>1139</v>
      </c>
      <c r="S44" s="9">
        <v>0</v>
      </c>
      <c r="T44" s="9">
        <v>0</v>
      </c>
      <c r="U44" s="11">
        <v>0.5</v>
      </c>
      <c r="V44" s="12" t="s">
        <v>64</v>
      </c>
      <c r="W44" s="19" t="s">
        <v>195</v>
      </c>
      <c r="X44" s="9" t="s">
        <v>49</v>
      </c>
      <c r="Y44" s="9" t="s">
        <v>50</v>
      </c>
      <c r="Z44" s="9" t="s">
        <v>243</v>
      </c>
      <c r="AA44" s="9" t="s">
        <v>244</v>
      </c>
      <c r="AB44" s="12" t="s">
        <v>170</v>
      </c>
      <c r="AC44" s="12">
        <f t="shared" si="6"/>
        <v>112</v>
      </c>
      <c r="AD44" s="12" t="s">
        <v>159</v>
      </c>
      <c r="AE44" s="12" t="s">
        <v>171</v>
      </c>
      <c r="AF44" s="12" t="s">
        <v>181</v>
      </c>
      <c r="AG44" s="10"/>
    </row>
    <row r="45" s="2" customFormat="1" ht="30" customHeight="1" spans="1:33">
      <c r="A45" s="9"/>
      <c r="B45" s="9" t="s">
        <v>172</v>
      </c>
      <c r="C45" s="9"/>
      <c r="D45" s="9"/>
      <c r="E45" s="9"/>
      <c r="F45" s="9"/>
      <c r="G45" s="12"/>
      <c r="H45" s="9"/>
      <c r="I45" s="9"/>
      <c r="J45" s="9">
        <f t="shared" ref="J45:R45" si="8">SUM(J29:J44)</f>
        <v>864</v>
      </c>
      <c r="K45" s="9">
        <f t="shared" si="8"/>
        <v>0</v>
      </c>
      <c r="L45" s="9">
        <f t="shared" si="8"/>
        <v>864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4845</v>
      </c>
      <c r="Q45" s="9">
        <f t="shared" si="8"/>
        <v>3238</v>
      </c>
      <c r="R45" s="9">
        <f t="shared" si="8"/>
        <v>1607</v>
      </c>
      <c r="S45" s="9"/>
      <c r="T45" s="9"/>
      <c r="U45" s="11"/>
      <c r="V45" s="12"/>
      <c r="W45" s="19"/>
      <c r="X45" s="9"/>
      <c r="Y45" s="9"/>
      <c r="Z45" s="9"/>
      <c r="AA45" s="9"/>
      <c r="AB45" s="12"/>
      <c r="AC45" s="12">
        <f>SUM(AC29:AC44)</f>
        <v>172.8</v>
      </c>
      <c r="AD45" s="12"/>
      <c r="AE45" s="12"/>
      <c r="AF45" s="12"/>
      <c r="AG45" s="10"/>
    </row>
    <row r="46" s="2" customFormat="1" ht="108" customHeight="1" spans="1:33">
      <c r="A46" s="9">
        <v>39</v>
      </c>
      <c r="B46" s="9" t="s">
        <v>245</v>
      </c>
      <c r="C46" s="9" t="s">
        <v>174</v>
      </c>
      <c r="D46" s="9" t="s">
        <v>246</v>
      </c>
      <c r="E46" s="9" t="s">
        <v>247</v>
      </c>
      <c r="F46" s="9" t="s">
        <v>248</v>
      </c>
      <c r="G46" s="12" t="s">
        <v>249</v>
      </c>
      <c r="H46" s="9">
        <v>8</v>
      </c>
      <c r="I46" s="9" t="s">
        <v>87</v>
      </c>
      <c r="J46" s="9">
        <v>800</v>
      </c>
      <c r="K46" s="9"/>
      <c r="L46" s="9">
        <v>800</v>
      </c>
      <c r="M46" s="9"/>
      <c r="N46" s="9"/>
      <c r="O46" s="9" t="s">
        <v>250</v>
      </c>
      <c r="P46" s="11">
        <v>6756</v>
      </c>
      <c r="Q46" s="11">
        <v>3779</v>
      </c>
      <c r="R46" s="9">
        <v>2977</v>
      </c>
      <c r="S46" s="11"/>
      <c r="T46" s="11"/>
      <c r="U46" s="11"/>
      <c r="V46" s="19" t="s">
        <v>251</v>
      </c>
      <c r="W46" s="19" t="s">
        <v>252</v>
      </c>
      <c r="X46" s="9" t="s">
        <v>49</v>
      </c>
      <c r="Y46" s="9" t="s">
        <v>168</v>
      </c>
      <c r="Z46" s="9" t="s">
        <v>253</v>
      </c>
      <c r="AA46" s="9" t="s">
        <v>254</v>
      </c>
      <c r="AB46" s="12" t="s">
        <v>170</v>
      </c>
      <c r="AC46" s="12"/>
      <c r="AD46" s="12" t="s">
        <v>160</v>
      </c>
      <c r="AE46" s="12" t="s">
        <v>171</v>
      </c>
      <c r="AF46" s="12" t="s">
        <v>181</v>
      </c>
      <c r="AG46" s="10"/>
    </row>
    <row r="47" s="2" customFormat="1" ht="28" customHeight="1" spans="1:33">
      <c r="A47" s="9" t="s">
        <v>255</v>
      </c>
      <c r="B47" s="9"/>
      <c r="C47" s="9"/>
      <c r="D47" s="9"/>
      <c r="E47" s="9"/>
      <c r="F47" s="10"/>
      <c r="G47" s="10"/>
      <c r="H47" s="10"/>
      <c r="I47" s="9"/>
      <c r="J47" s="11">
        <f t="shared" ref="J47:N47" si="9">J46+J45+J28+J25</f>
        <v>6032.62</v>
      </c>
      <c r="K47" s="11">
        <f t="shared" si="9"/>
        <v>758</v>
      </c>
      <c r="L47" s="11">
        <f t="shared" si="9"/>
        <v>2449.62</v>
      </c>
      <c r="M47" s="11">
        <f t="shared" si="9"/>
        <v>2247</v>
      </c>
      <c r="N47" s="11">
        <f t="shared" si="9"/>
        <v>578</v>
      </c>
      <c r="O47" s="11"/>
      <c r="P47" s="11">
        <f t="shared" ref="P47:T47" si="10">P46+P45+P28+P25</f>
        <v>19966</v>
      </c>
      <c r="Q47" s="11">
        <f t="shared" si="10"/>
        <v>11680</v>
      </c>
      <c r="R47" s="11">
        <f t="shared" si="10"/>
        <v>8286</v>
      </c>
      <c r="S47" s="11">
        <f t="shared" si="10"/>
        <v>190</v>
      </c>
      <c r="T47" s="11">
        <f t="shared" si="10"/>
        <v>0</v>
      </c>
      <c r="U47" s="11"/>
      <c r="V47" s="11"/>
      <c r="W47" s="11"/>
      <c r="X47" s="11"/>
      <c r="Y47" s="11"/>
      <c r="Z47" s="11"/>
      <c r="AA47" s="11"/>
      <c r="AB47" s="11"/>
      <c r="AC47" s="11">
        <f>AC25+AC28+AC45</f>
        <v>533.42</v>
      </c>
      <c r="AD47" s="12"/>
      <c r="AE47" s="12"/>
      <c r="AF47" s="12"/>
      <c r="AG47" s="10"/>
    </row>
    <row r="48" s="3" customFormat="1" customHeight="1" spans="1:255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1"/>
      <c r="AD48" s="2"/>
      <c r="AE48" s="2"/>
      <c r="AF48" s="2"/>
      <c r="AG48" s="2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="3" customFormat="1" customHeight="1" spans="1:25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  <c r="AB49" s="2"/>
      <c r="AC49" s="1"/>
      <c r="AD49" s="2"/>
      <c r="AE49" s="2"/>
      <c r="AF49" s="2"/>
      <c r="AG49" s="2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="3" customFormat="1" customHeight="1" spans="1:25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  <c r="AB50" s="2"/>
      <c r="AC50" s="1"/>
      <c r="AD50" s="2"/>
      <c r="AE50" s="2"/>
      <c r="AF50" s="2"/>
      <c r="AG50" s="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="3" customFormat="1" customHeight="1" spans="1:25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  <c r="AB51" s="2"/>
      <c r="AC51" s="1"/>
      <c r="AD51" s="2"/>
      <c r="AE51" s="2"/>
      <c r="AF51" s="2"/>
      <c r="AG51" s="2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="3" customFormat="1" customHeight="1" spans="1:25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  <c r="AB52" s="2"/>
      <c r="AC52" s="1"/>
      <c r="AD52" s="2"/>
      <c r="AE52" s="2"/>
      <c r="AF52" s="2"/>
      <c r="AG52" s="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="3" customFormat="1" customHeight="1" spans="1:25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  <c r="AB53" s="2"/>
      <c r="AC53" s="1"/>
      <c r="AD53" s="2"/>
      <c r="AE53" s="2"/>
      <c r="AF53" s="2"/>
      <c r="AG53" s="2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="3" customFormat="1" customHeight="1" spans="1:25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  <c r="AB54" s="2"/>
      <c r="AC54" s="1"/>
      <c r="AD54" s="2"/>
      <c r="AE54" s="2"/>
      <c r="AF54" s="2"/>
      <c r="AG54" s="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="3" customFormat="1" customHeight="1" spans="1:25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  <c r="AB55" s="2"/>
      <c r="AC55" s="1"/>
      <c r="AD55" s="2"/>
      <c r="AE55" s="2"/>
      <c r="AF55" s="2"/>
      <c r="AG55" s="2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="3" customFormat="1" customHeight="1" spans="1:25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  <c r="AB56" s="2"/>
      <c r="AC56" s="1"/>
      <c r="AD56" s="2"/>
      <c r="AE56" s="2"/>
      <c r="AF56" s="2"/>
      <c r="AG56" s="2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3" customFormat="1" customHeight="1" spans="1:25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  <c r="AB57" s="2"/>
      <c r="AC57" s="1"/>
      <c r="AD57" s="2"/>
      <c r="AE57" s="2"/>
      <c r="AF57" s="2"/>
      <c r="AG57" s="2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="3" customFormat="1" customHeight="1" spans="1:25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  <c r="AB58" s="2"/>
      <c r="AC58" s="1"/>
      <c r="AD58" s="2"/>
      <c r="AE58" s="2"/>
      <c r="AF58" s="2"/>
      <c r="AG58" s="2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="3" customFormat="1" customHeight="1" spans="1:255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  <c r="AB59" s="2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</sheetData>
  <mergeCells count="20">
    <mergeCell ref="A1:AG1"/>
    <mergeCell ref="A2:K2"/>
    <mergeCell ref="U2:AA2"/>
    <mergeCell ref="AC2:AF2"/>
    <mergeCell ref="B3:I3"/>
    <mergeCell ref="J3:N3"/>
    <mergeCell ref="P3:R3"/>
    <mergeCell ref="S3:T3"/>
    <mergeCell ref="V3:W3"/>
    <mergeCell ref="X3:Y3"/>
    <mergeCell ref="Z3:AA3"/>
    <mergeCell ref="A3:A4"/>
    <mergeCell ref="O3:O4"/>
    <mergeCell ref="U3:U4"/>
    <mergeCell ref="AB3:AB4"/>
    <mergeCell ref="AC3:AC4"/>
    <mergeCell ref="AD3:AD4"/>
    <mergeCell ref="AE3:AE4"/>
    <mergeCell ref="AF3:AF4"/>
    <mergeCell ref="AG3:AG4"/>
  </mergeCells>
  <pageMargins left="0.357638888888889" right="0.161111111111111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3月报备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2018-04-20T01:12:00Z</dcterms:created>
  <dcterms:modified xsi:type="dcterms:W3CDTF">2019-03-29T09:34:33Z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