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月报备" sheetId="1" r:id="rId1"/>
  </sheets>
  <definedNames>
    <definedName name="_xlnm.Print_Titles" localSheetId="0">'3月报备'!$1:$4</definedName>
  </definedNames>
  <calcPr fullCalcOnLoad="1"/>
</workbook>
</file>

<file path=xl/sharedStrings.xml><?xml version="1.0" encoding="utf-8"?>
<sst xmlns="http://schemas.openxmlformats.org/spreadsheetml/2006/main" count="963" uniqueCount="374">
  <si>
    <t>石楼县前山乡2019年统筹整合使用财政涉农资金支持精准扶贫项目申报表</t>
  </si>
  <si>
    <t xml:space="preserve">  项目责任（主管）单位（盖章）：前山乡</t>
  </si>
  <si>
    <t>单位：万元、人</t>
  </si>
  <si>
    <t>序号</t>
  </si>
  <si>
    <t>基本情况</t>
  </si>
  <si>
    <t>投资</t>
  </si>
  <si>
    <t>项目
补助
标准</t>
  </si>
  <si>
    <t>扶持对象</t>
  </si>
  <si>
    <t>当年减贫</t>
  </si>
  <si>
    <t>预计贫困户增收</t>
  </si>
  <si>
    <t>项目行业部门</t>
  </si>
  <si>
    <t>项目主管单位</t>
  </si>
  <si>
    <t>项目实施单位</t>
  </si>
  <si>
    <t>项目进展情况</t>
  </si>
  <si>
    <t>资金到位情况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</si>
  <si>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</si>
  <si>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</si>
  <si>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</si>
  <si>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</si>
  <si>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</si>
  <si>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</si>
  <si>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</si>
  <si>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</si>
  <si>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</si>
  <si>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</si>
  <si>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</si>
  <si>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</si>
  <si>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</si>
  <si>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</si>
  <si>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整合资金</t>
  </si>
  <si>
    <t>自筹
资金</t>
  </si>
  <si>
    <t>其他
资金</t>
  </si>
  <si>
    <t>总人数</t>
  </si>
  <si>
    <t>建档立卡贫困户人数</t>
  </si>
  <si>
    <t>其他农户</t>
  </si>
  <si>
    <t>扶持人数</t>
  </si>
  <si>
    <t>扶持金额</t>
  </si>
  <si>
    <t>单位名称</t>
  </si>
  <si>
    <t>负责人</t>
  </si>
  <si>
    <t xml:space="preserve"> 石楼县前山乡白家庄村委红枣、红薯加工厂、保鲜库建设项目（续建）</t>
  </si>
  <si>
    <t>续建</t>
  </si>
  <si>
    <t>资产收益</t>
  </si>
  <si>
    <t>白家庄</t>
  </si>
  <si>
    <t>红枣加工室内配套设备</t>
  </si>
  <si>
    <t>平米</t>
  </si>
  <si>
    <t>0.085/平米</t>
  </si>
  <si>
    <t>中小企业局</t>
  </si>
  <si>
    <t>李强</t>
  </si>
  <si>
    <t>前山乡</t>
  </si>
  <si>
    <t>刘伟</t>
  </si>
  <si>
    <t>白家庄村委</t>
  </si>
  <si>
    <t>陈俊明</t>
  </si>
  <si>
    <t>完工</t>
  </si>
  <si>
    <t>2018.2.27</t>
  </si>
  <si>
    <t>2018.8.23</t>
  </si>
  <si>
    <t xml:space="preserve">完结 </t>
  </si>
  <si>
    <t>石楼县陈家腰村委发展养蜂建设项目（续建）</t>
  </si>
  <si>
    <t>特色产业发展</t>
  </si>
  <si>
    <t>全村委</t>
  </si>
  <si>
    <t>发展10户养蜂500箱</t>
  </si>
  <si>
    <t>箱</t>
  </si>
  <si>
    <t>1</t>
  </si>
  <si>
    <t>0.04/箱</t>
  </si>
  <si>
    <t>畜牧局</t>
  </si>
  <si>
    <t>李红平</t>
  </si>
  <si>
    <t>陈家腰村委</t>
  </si>
  <si>
    <t>刘兵儿</t>
  </si>
  <si>
    <t>2018.5.1</t>
  </si>
  <si>
    <t>2018.6.1</t>
  </si>
  <si>
    <t>石楼县砚瓦村委南咀上村饲料加工建设项目（续建）</t>
  </si>
  <si>
    <t>建设花椒加工厂一座</t>
  </si>
  <si>
    <t>个</t>
  </si>
  <si>
    <t>70/个</t>
  </si>
  <si>
    <t>霍家村村委</t>
  </si>
  <si>
    <t>霍爱平</t>
  </si>
  <si>
    <t>2018.5.10</t>
  </si>
  <si>
    <t>2018.9.10</t>
  </si>
  <si>
    <t>石楼县前山村委保鲜库建设项目（续建）</t>
  </si>
  <si>
    <t>柏卜湾</t>
  </si>
  <si>
    <t>建设保鲜库场房设备</t>
  </si>
  <si>
    <t>处</t>
  </si>
  <si>
    <t>2</t>
  </si>
  <si>
    <t>40/处</t>
  </si>
  <si>
    <t>林业局</t>
  </si>
  <si>
    <t>刘小龙</t>
  </si>
  <si>
    <t>前山村委</t>
  </si>
  <si>
    <t>马晋杰</t>
  </si>
  <si>
    <t>2018.5.9</t>
  </si>
  <si>
    <t>2018.7.1</t>
  </si>
  <si>
    <t>石楼县前山乡张家河村委张家河村养猪场建设项目（续建）</t>
  </si>
  <si>
    <t>张家河</t>
  </si>
  <si>
    <t>新3000平米可养猪1000头</t>
  </si>
  <si>
    <t>4</t>
  </si>
  <si>
    <t>0.03/平米</t>
  </si>
  <si>
    <t>张家河村委</t>
  </si>
  <si>
    <t>张文莉</t>
  </si>
  <si>
    <t>2018.9.1</t>
  </si>
  <si>
    <t>石楼县前山乡张家坡村委村底养蝎基地建设项目（续建）</t>
  </si>
  <si>
    <t>村底</t>
  </si>
  <si>
    <t>围栏、散养蝎子</t>
  </si>
  <si>
    <t>亩</t>
  </si>
  <si>
    <t>2/亩</t>
  </si>
  <si>
    <t>张家坡村委</t>
  </si>
  <si>
    <t>高林平</t>
  </si>
  <si>
    <t>2018.5.7</t>
  </si>
  <si>
    <t>2018.7.9</t>
  </si>
  <si>
    <t>石楼县前山乡韦家湾村委老种子种植基地（续建）</t>
  </si>
  <si>
    <t>韦家湾村</t>
  </si>
  <si>
    <t>种子培育基地200亩</t>
  </si>
  <si>
    <t>6</t>
  </si>
  <si>
    <t>0.25/亩</t>
  </si>
  <si>
    <t>农委</t>
  </si>
  <si>
    <t>刘保荣</t>
  </si>
  <si>
    <t>韦家湾村委</t>
  </si>
  <si>
    <t>高红平</t>
  </si>
  <si>
    <t>2018.4.10</t>
  </si>
  <si>
    <t>2018.10.2</t>
  </si>
  <si>
    <t>石楼县前山乡韦家湾保鲜库建设项目（续建）</t>
  </si>
  <si>
    <t>建保鲜库200平米</t>
  </si>
  <si>
    <t>0.2/平米</t>
  </si>
  <si>
    <t>2018.5.2</t>
  </si>
  <si>
    <t>2018.8.2</t>
  </si>
  <si>
    <t>石楼县前山乡黄河兴农种植专业合作社花椒园基础设施配套项目（续建）</t>
  </si>
  <si>
    <t>基础设施建设</t>
  </si>
  <si>
    <t>贺家洼</t>
  </si>
  <si>
    <t>新修上下水池三个、水管等、修田间路4公里、安装变压器1台、线路1公里</t>
  </si>
  <si>
    <t>60/处</t>
  </si>
  <si>
    <t>陈明瑞</t>
  </si>
  <si>
    <t>2018.7.31</t>
  </si>
  <si>
    <t>石楼县前山乡花椒园集水灌溉工程</t>
  </si>
  <si>
    <t>涉及村委主任</t>
  </si>
  <si>
    <t>灌溉花椒500亩</t>
  </si>
  <si>
    <t>眼</t>
  </si>
  <si>
    <t>1/眼</t>
  </si>
  <si>
    <t>水利局</t>
  </si>
  <si>
    <t>刘林生</t>
  </si>
  <si>
    <t>2018.10.10</t>
  </si>
  <si>
    <t>石楼县前山乡韦家湾村委养驴扩建项目（续建）</t>
  </si>
  <si>
    <t>扩建棚圈</t>
  </si>
  <si>
    <t>1.04/平米</t>
  </si>
  <si>
    <t>2018.7.2</t>
  </si>
  <si>
    <t>石楼县前山乡前山村委农副产品加工厂续建项目（续建）</t>
  </si>
  <si>
    <t>前山</t>
  </si>
  <si>
    <t>烘干房、枣酒厂</t>
  </si>
  <si>
    <t>126.5/处</t>
  </si>
  <si>
    <t>2018.3.5</t>
  </si>
  <si>
    <t>2018.5.5</t>
  </si>
  <si>
    <t>石楼县前山乡前山村委羊场硬化项目 （续建）</t>
  </si>
  <si>
    <t>硬化1000平米</t>
  </si>
  <si>
    <t>33/处</t>
  </si>
  <si>
    <t>石楼县前山乡下洼村委花椒种植项目（续建）</t>
  </si>
  <si>
    <t>下洼</t>
  </si>
  <si>
    <t>种植花椒50亩</t>
  </si>
  <si>
    <t>1/亩</t>
  </si>
  <si>
    <t>下洼村委</t>
  </si>
  <si>
    <t>闫海生</t>
  </si>
  <si>
    <t>2018.11.1</t>
  </si>
  <si>
    <t>石楼县前山乡陈家腰村委裤腿子沟沟域治理项目（续建）</t>
  </si>
  <si>
    <t>高家沟</t>
  </si>
  <si>
    <t>打坝115亩</t>
  </si>
  <si>
    <t>0.82/亩</t>
  </si>
  <si>
    <t>陈海生</t>
  </si>
  <si>
    <t>2018.8.6</t>
  </si>
  <si>
    <t>石楼县前山乡法寺养猪场建设项目（续建）</t>
  </si>
  <si>
    <t>坪泉</t>
  </si>
  <si>
    <t>建设厂房1500平米，养猪1200头</t>
  </si>
  <si>
    <t>0.09/平米</t>
  </si>
  <si>
    <t>坪泉村委</t>
  </si>
  <si>
    <t>高兰锁</t>
  </si>
  <si>
    <t>2018.5.15</t>
  </si>
  <si>
    <t>2018.6.13</t>
  </si>
  <si>
    <t>石楼县前山乡高家山村委冯家庄村贺家沟和北咀沟、褚家山梁沟沟域治理项目（续建）</t>
  </si>
  <si>
    <t>贺家沟、褚家山、北咀沟</t>
  </si>
  <si>
    <t>沟域治理135亩</t>
  </si>
  <si>
    <t>0.67/亩</t>
  </si>
  <si>
    <t>高家山村委</t>
  </si>
  <si>
    <t>刘计生</t>
  </si>
  <si>
    <t>2018.6.15</t>
  </si>
  <si>
    <t>2018.8.15</t>
  </si>
  <si>
    <t>石楼县前山乡陈家腰保鲜库建设项目（续建）</t>
  </si>
  <si>
    <t>余家腰村</t>
  </si>
  <si>
    <t>建设保鲜库100平米及甚而设施配套</t>
  </si>
  <si>
    <t>0.13/平米</t>
  </si>
  <si>
    <t>石楼县前山乡贺家洼村委田间路项目（续建）</t>
  </si>
  <si>
    <t>修一条石基田间路</t>
  </si>
  <si>
    <t>公里</t>
  </si>
  <si>
    <t>1/公里</t>
  </si>
  <si>
    <t>交通局</t>
  </si>
  <si>
    <t>宁煦</t>
  </si>
  <si>
    <t>贺家洼村委</t>
  </si>
  <si>
    <t>陈明锐</t>
  </si>
  <si>
    <t>2018.8.1</t>
  </si>
  <si>
    <t>石楼县前山乡张家坡村委田间路项目（续建）</t>
  </si>
  <si>
    <t>张家坡</t>
  </si>
  <si>
    <t>新修全村田间路</t>
  </si>
  <si>
    <t>0.67/公里</t>
  </si>
  <si>
    <t>石楼县前山乡法寺村委田间路项目（续建）</t>
  </si>
  <si>
    <t>法寺</t>
  </si>
  <si>
    <t>法寺村委</t>
  </si>
  <si>
    <t>冯建红</t>
  </si>
  <si>
    <t>石楼县前山乡下洼村委田间路项目（续建）</t>
  </si>
  <si>
    <t>新修田间路18公里</t>
  </si>
  <si>
    <t>1.1/公里</t>
  </si>
  <si>
    <t>2018.6.20</t>
  </si>
  <si>
    <t>2018.8.20</t>
  </si>
  <si>
    <t>石楼县前山乡砚瓦村委田间路项目（续建）</t>
  </si>
  <si>
    <t>砚瓦</t>
  </si>
  <si>
    <t>新修田间路20公里</t>
  </si>
  <si>
    <t>砚瓦村委</t>
  </si>
  <si>
    <t>霍光虎</t>
  </si>
  <si>
    <t>石楼县前山乡陈家腰保鲜库扩建项目（续建）</t>
  </si>
  <si>
    <t>套圈30米深红枣贮藏室，购买烘干机及贮藏设备</t>
  </si>
  <si>
    <t>0.19/平米</t>
  </si>
  <si>
    <t>2018.10.1</t>
  </si>
  <si>
    <t>石楼县前山乡彩票公益金建设项目(质保金)</t>
  </si>
  <si>
    <t>任家崖</t>
  </si>
  <si>
    <t>古碉堡恢复，景区大门，观景区、停车场</t>
  </si>
  <si>
    <t>2年</t>
  </si>
  <si>
    <t>旅游局</t>
  </si>
  <si>
    <t>曹哲元</t>
  </si>
  <si>
    <t>备选</t>
  </si>
  <si>
    <t>2017.1.</t>
  </si>
  <si>
    <t>2018.12.</t>
  </si>
  <si>
    <t>质保金</t>
  </si>
  <si>
    <t>小计</t>
  </si>
  <si>
    <t>石楼县前山乡一户一策补助项目</t>
  </si>
  <si>
    <t>新建</t>
  </si>
  <si>
    <t>各自然村</t>
  </si>
  <si>
    <t>特色种植、养殖、外出务工</t>
  </si>
  <si>
    <t>各村委</t>
  </si>
  <si>
    <t>薛开应</t>
  </si>
  <si>
    <t>2019.2.1</t>
  </si>
  <si>
    <t>2019.10.1</t>
  </si>
  <si>
    <t>多元产业</t>
  </si>
  <si>
    <t>石楼县前山乡红枣提质增效建设项目</t>
  </si>
  <si>
    <t>全乡各村委</t>
  </si>
  <si>
    <t>红枣管护5000亩</t>
  </si>
  <si>
    <t>0.02/亩</t>
  </si>
  <si>
    <t>前山乡各村委</t>
  </si>
  <si>
    <t>各村委支书</t>
  </si>
  <si>
    <t>2019.6.1</t>
  </si>
  <si>
    <t>提质增效</t>
  </si>
  <si>
    <t>石楼县前山乡下洼村委种植项目</t>
  </si>
  <si>
    <t>栽植花椒60亩</t>
  </si>
  <si>
    <t>5</t>
  </si>
  <si>
    <t>0.2/亩</t>
  </si>
  <si>
    <t>2019.4.11</t>
  </si>
  <si>
    <t>2019.9.11</t>
  </si>
  <si>
    <t>石楼县前山乡坪泉村委坪泉村沟域治理项目</t>
  </si>
  <si>
    <t>打坝一座，造地190亩</t>
  </si>
  <si>
    <t>前山乡政府</t>
  </si>
  <si>
    <t>2020.5.15</t>
  </si>
  <si>
    <t>2020.12.13</t>
  </si>
  <si>
    <t>石楼县前山乡下洼村委养鹅建设项目</t>
  </si>
  <si>
    <t>新建养鹅一座，占地10亩</t>
  </si>
  <si>
    <t>只</t>
  </si>
  <si>
    <t>0.006/只</t>
  </si>
  <si>
    <t>2019.3.1</t>
  </si>
  <si>
    <t>石楼县前山乡刘家庄村委养猪场续建建设项目</t>
  </si>
  <si>
    <t xml:space="preserve">枣塔上 </t>
  </si>
  <si>
    <t>占地2000平方米年出栏1300头猪</t>
  </si>
  <si>
    <t>20/处</t>
  </si>
  <si>
    <t>刘家庄村委</t>
  </si>
  <si>
    <t>刘红红</t>
  </si>
  <si>
    <t>2019.3.10</t>
  </si>
  <si>
    <t>2019.4.10</t>
  </si>
  <si>
    <t>石楼县前山乡刘家庄村委田间路建设项目</t>
  </si>
  <si>
    <t>刘家庄、枣塔上</t>
  </si>
  <si>
    <t>田间路15公里</t>
  </si>
  <si>
    <t>1.3/公里</t>
  </si>
  <si>
    <t>2019.4.1</t>
  </si>
  <si>
    <t>2019.8.1</t>
  </si>
  <si>
    <t>石楼县前山乡张家坡村委修建红枣保鲜库</t>
  </si>
  <si>
    <t>年循环存储40吨红枣</t>
  </si>
  <si>
    <t>座</t>
  </si>
  <si>
    <t>13.3/座</t>
  </si>
  <si>
    <t>任立新</t>
  </si>
  <si>
    <t>2019.7.15</t>
  </si>
  <si>
    <t>2019.10.15</t>
  </si>
  <si>
    <t>石楼县前山乡贺家洼村委后河湾桥梁建设项目</t>
  </si>
  <si>
    <t xml:space="preserve">新建 </t>
  </si>
  <si>
    <t>后河湾</t>
  </si>
  <si>
    <t>建设桥梁一座</t>
  </si>
  <si>
    <t>5/座</t>
  </si>
  <si>
    <t>石楼县前山乡贺家洼村委保鲜库建设项目</t>
  </si>
  <si>
    <t>建设保鲜库200平米</t>
  </si>
  <si>
    <t>0.15/平米</t>
  </si>
  <si>
    <t>石楼县黄河兴农种植专业合作社花椒园电网改造建设项目</t>
  </si>
  <si>
    <t>电线杆、钢绞线、电表、变压器等</t>
  </si>
  <si>
    <t>10/公里</t>
  </si>
  <si>
    <t>电力公司</t>
  </si>
  <si>
    <t>石楼县前山乡前山村委农副产品加工厂配套设备购置建设项目</t>
  </si>
  <si>
    <t>柏卜湾村</t>
  </si>
  <si>
    <t>配套设备1套</t>
  </si>
  <si>
    <t>套</t>
  </si>
  <si>
    <t>10/套</t>
  </si>
  <si>
    <t>闫学珍</t>
  </si>
  <si>
    <t>2019.5.3</t>
  </si>
  <si>
    <t>2019.6.3</t>
  </si>
  <si>
    <t>石楼县前山乡前山村委农副产品销售点建设项目</t>
  </si>
  <si>
    <t>石楼县城</t>
  </si>
  <si>
    <t>农副产品销售点1处</t>
  </si>
  <si>
    <t>9.5/处</t>
  </si>
  <si>
    <t>石楼县前山乡前山村委农副产品销售点维修建设设备</t>
  </si>
  <si>
    <t>农副产品销售点维修</t>
  </si>
  <si>
    <t>2019.5.4</t>
  </si>
  <si>
    <t>2019.6.4</t>
  </si>
  <si>
    <t>石楼县前山乡白家庄村委白羊龙四沟沟域治理建设项目</t>
  </si>
  <si>
    <t>白羊龙四沟</t>
  </si>
  <si>
    <t>造地30亩</t>
  </si>
  <si>
    <t>刘海红</t>
  </si>
  <si>
    <t>2019.3.5</t>
  </si>
  <si>
    <t>2019.5.5</t>
  </si>
  <si>
    <t>石楼县前山乡白家庄村委张家塔婆婆沟沟域治理建设项目</t>
  </si>
  <si>
    <t>张家塔婆婆沟</t>
  </si>
  <si>
    <t>造地40亩</t>
  </si>
  <si>
    <t>石楼县前山乡坪泉村委法寺村养鸭场建设项目</t>
  </si>
  <si>
    <t>养鸭2000只，占地面积20亩</t>
  </si>
  <si>
    <t>2019.6.21</t>
  </si>
  <si>
    <t>2019.8.20</t>
  </si>
  <si>
    <t>石楼县前山乡韦家湾村饲草购置建设项目</t>
  </si>
  <si>
    <t>羊家洼</t>
  </si>
  <si>
    <t>计划购置50头驴的饲草</t>
  </si>
  <si>
    <t>30/处</t>
  </si>
  <si>
    <t>2019.5.1</t>
  </si>
  <si>
    <t>石楼县前山乡韦家湾村委农副产品销售点建设项目</t>
  </si>
  <si>
    <t>石楼县城内</t>
  </si>
  <si>
    <t>农副产品销售一处</t>
  </si>
  <si>
    <t>石楼县前山乡韦家湾村农副产品装修及设备购置建设项目</t>
  </si>
  <si>
    <t>装修农副产品销售一处</t>
  </si>
  <si>
    <t>2019.7.1</t>
  </si>
  <si>
    <t>石楼县前山乡韦家湾村委烘干房设备购置项目</t>
  </si>
  <si>
    <t>韦家湾</t>
  </si>
  <si>
    <t>烘干房设备购置</t>
  </si>
  <si>
    <t>8/处</t>
  </si>
  <si>
    <t>石楼县前山乡霍家村村委砚瓦村委砚瓦村养蝎子建设项目</t>
  </si>
  <si>
    <t>砚瓦村</t>
  </si>
  <si>
    <t>建设养蝎子基地20亩</t>
  </si>
  <si>
    <t>15/处</t>
  </si>
  <si>
    <t>2019.5.2</t>
  </si>
  <si>
    <t>2019.6.10</t>
  </si>
  <si>
    <t>石楼县前山乡陈家要村委移民新村溢洪道续建建设项目</t>
  </si>
  <si>
    <t>移民新村</t>
  </si>
  <si>
    <t>溢洪道续建120米</t>
  </si>
  <si>
    <t>米</t>
  </si>
  <si>
    <t>0.035/米</t>
  </si>
  <si>
    <t>石楼县前山乡第一湾农家乐饮水工程建设项目</t>
  </si>
  <si>
    <t>第一湾</t>
  </si>
  <si>
    <t>新建人畜吃水1处</t>
  </si>
  <si>
    <t>55/处</t>
  </si>
  <si>
    <t>陈智海</t>
  </si>
  <si>
    <t>2019.4.8</t>
  </si>
  <si>
    <t>2019.10.13</t>
  </si>
  <si>
    <t>石楼县前山乡霍家村村委沟域治理建设项目</t>
  </si>
  <si>
    <t>霍家村</t>
  </si>
  <si>
    <t>打坝5座，造地150亩</t>
  </si>
  <si>
    <t>石楼县前山乡红色山庄文化长廊建设项目</t>
  </si>
  <si>
    <t>建设文化廊200米</t>
  </si>
  <si>
    <t>50万元/处</t>
  </si>
  <si>
    <t>石楼县前山乡山西景楠农业科技有限公司花椒加工厂建设项目</t>
  </si>
  <si>
    <t>建设花椒加工厂3000平米</t>
  </si>
  <si>
    <t>3月</t>
  </si>
  <si>
    <t>0.016/平米</t>
  </si>
  <si>
    <t>石楼县前山乡基础设施提升项目</t>
  </si>
  <si>
    <t>公共服务改善</t>
  </si>
  <si>
    <t>14村</t>
  </si>
  <si>
    <t>村基础设施提升，村容村貌整治含村内绿化、亮化、美化</t>
  </si>
  <si>
    <t>村</t>
  </si>
  <si>
    <t>100万/村</t>
  </si>
  <si>
    <t>住建局</t>
  </si>
  <si>
    <t>邓平儿</t>
  </si>
  <si>
    <t>村主任</t>
  </si>
  <si>
    <t>2019..06.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</si>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</sst>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3"/>
    </font>
    <font>
      <sz val="20"/>
      <color indexed="8"/>
      <name val="宋体"/>
      <family val="0"/>
    </font>
    <font>
      <b/>
      <sz val="8"/>
      <color indexed="8"/>
      <name val="仿宋"/>
      <family val="3"/>
    </font>
    <font>
      <sz val="8"/>
      <name val="仿宋"/>
      <family val="3"/>
    </font>
    <font>
      <b/>
      <u val="single"/>
      <sz val="8"/>
      <color indexed="8"/>
      <name val="仿宋"/>
      <family val="3"/>
    </font>
    <font>
      <b/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8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6" fillId="0" borderId="0">
      <alignment vertical="center"/>
      <protection/>
    </xf>
    <xf numFmtId="0" fontId="18" fillId="0" borderId="3" applyNumberFormat="0" applyFill="0" applyAlignment="0" applyProtection="0"/>
    <xf numFmtId="0" fontId="26" fillId="0" borderId="0">
      <alignment vertical="center"/>
      <protection/>
    </xf>
    <xf numFmtId="0" fontId="10" fillId="0" borderId="3" applyNumberFormat="0" applyFill="0" applyAlignment="0" applyProtection="0"/>
    <xf numFmtId="0" fontId="16" fillId="6" borderId="0" applyNumberFormat="0" applyBorder="0" applyAlignment="0" applyProtection="0"/>
    <xf numFmtId="0" fontId="13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5" fillId="8" borderId="1" applyNumberFormat="0" applyAlignment="0" applyProtection="0"/>
    <xf numFmtId="0" fontId="9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6" fillId="0" borderId="0">
      <alignment vertical="center"/>
      <protection/>
    </xf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9" fillId="18" borderId="0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29" fillId="18" borderId="0" xfId="0" applyFont="1" applyFill="1" applyAlignment="1">
      <alignment vertical="center" wrapText="1"/>
    </xf>
    <xf numFmtId="0" fontId="30" fillId="18" borderId="0" xfId="0" applyFont="1" applyFill="1" applyAlignment="1">
      <alignment vertical="center" wrapText="1"/>
    </xf>
    <xf numFmtId="0" fontId="31" fillId="18" borderId="0" xfId="0" applyFont="1" applyFill="1" applyBorder="1" applyAlignment="1">
      <alignment horizontal="center" vertical="center" wrapText="1"/>
    </xf>
    <xf numFmtId="0" fontId="30" fillId="18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26" applyNumberFormat="1" applyFont="1" applyFill="1" applyAlignment="1">
      <alignment horizontal="center" vertical="center"/>
      <protection/>
    </xf>
    <xf numFmtId="0" fontId="5" fillId="0" borderId="0" xfId="26" applyFont="1" applyFill="1" applyAlignment="1">
      <alignment horizontal="left" vertical="center"/>
      <protection/>
    </xf>
    <xf numFmtId="0" fontId="5" fillId="0" borderId="9" xfId="26" applyNumberFormat="1" applyFont="1" applyFill="1" applyBorder="1" applyAlignment="1">
      <alignment horizontal="center" vertical="center" wrapText="1"/>
      <protection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73" applyFont="1" applyFill="1" applyBorder="1" applyAlignment="1">
      <alignment horizontal="center" vertical="center" wrapText="1"/>
      <protection/>
    </xf>
    <xf numFmtId="0" fontId="31" fillId="0" borderId="9" xfId="73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31" fillId="0" borderId="10" xfId="7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" fillId="0" borderId="0" xfId="26" applyFont="1" applyFill="1" applyAlignment="1">
      <alignment vertical="center"/>
      <protection/>
    </xf>
    <xf numFmtId="0" fontId="7" fillId="0" borderId="0" xfId="26" applyNumberFormat="1" applyFont="1" applyFill="1" applyBorder="1" applyAlignment="1">
      <alignment horizontal="center" vertical="center"/>
      <protection/>
    </xf>
    <xf numFmtId="0" fontId="5" fillId="0" borderId="9" xfId="26" applyNumberFormat="1" applyFont="1" applyFill="1" applyBorder="1" applyAlignment="1">
      <alignment vertical="center" wrapText="1"/>
      <protection/>
    </xf>
    <xf numFmtId="0" fontId="5" fillId="0" borderId="9" xfId="26" applyFont="1" applyFill="1" applyBorder="1" applyAlignment="1">
      <alignment horizontal="center" vertical="center" wrapText="1"/>
      <protection/>
    </xf>
    <xf numFmtId="0" fontId="3" fillId="0" borderId="9" xfId="26" applyFont="1" applyFill="1" applyBorder="1" applyAlignment="1">
      <alignment horizontal="center" vertical="center" wrapText="1"/>
      <protection/>
    </xf>
    <xf numFmtId="0" fontId="3" fillId="0" borderId="9" xfId="26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176" fontId="4" fillId="0" borderId="0" xfId="26" applyNumberFormat="1" applyFont="1" applyFill="1" applyAlignment="1">
      <alignment horizontal="center" vertical="center"/>
      <protection/>
    </xf>
    <xf numFmtId="176" fontId="7" fillId="0" borderId="0" xfId="26" applyNumberFormat="1" applyFont="1" applyFill="1" applyBorder="1" applyAlignment="1">
      <alignment horizontal="center" vertical="center"/>
      <protection/>
    </xf>
    <xf numFmtId="0" fontId="5" fillId="0" borderId="0" xfId="26" applyNumberFormat="1" applyFont="1" applyFill="1" applyBorder="1" applyAlignment="1">
      <alignment horizontal="right" vertical="center"/>
      <protection/>
    </xf>
    <xf numFmtId="176" fontId="5" fillId="0" borderId="9" xfId="26" applyNumberFormat="1" applyFont="1" applyFill="1" applyBorder="1" applyAlignment="1">
      <alignment horizontal="center" vertical="center" wrapText="1"/>
      <protection/>
    </xf>
    <xf numFmtId="176" fontId="31" fillId="0" borderId="9" xfId="73" applyNumberFormat="1" applyFont="1" applyFill="1" applyBorder="1" applyAlignment="1">
      <alignment horizontal="center" vertical="center" wrapText="1"/>
      <protection/>
    </xf>
    <xf numFmtId="176" fontId="31" fillId="0" borderId="9" xfId="73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77" applyNumberFormat="1" applyFont="1" applyFill="1" applyBorder="1" applyAlignment="1">
      <alignment horizontal="center" vertical="center" wrapText="1"/>
      <protection/>
    </xf>
    <xf numFmtId="176" fontId="31" fillId="0" borderId="10" xfId="73" applyNumberFormat="1" applyFont="1" applyFill="1" applyBorder="1" applyAlignment="1">
      <alignment horizontal="center" vertical="center" wrapText="1"/>
      <protection/>
    </xf>
    <xf numFmtId="0" fontId="5" fillId="0" borderId="0" xfId="26" applyFont="1" applyFill="1" applyBorder="1" applyAlignment="1">
      <alignment vertical="center"/>
      <protection/>
    </xf>
    <xf numFmtId="0" fontId="5" fillId="0" borderId="0" xfId="26" applyFont="1" applyFill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下洼项目入库空表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下洼项目入库空表" xfId="69"/>
    <cellStyle name="常规 11" xfId="70"/>
    <cellStyle name="常规 13" xfId="71"/>
    <cellStyle name="常规 14" xfId="72"/>
    <cellStyle name="常规 2" xfId="73"/>
    <cellStyle name="常规 3" xfId="74"/>
    <cellStyle name="常规 5" xfId="75"/>
    <cellStyle name="常规 4" xfId="76"/>
    <cellStyle name="常规_正确的2018年所有和合乡整合资金报表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tabSelected="1" zoomScaleSheetLayoutView="100" workbookViewId="0" topLeftCell="A1">
      <selection activeCell="B3" sqref="B3:I3"/>
    </sheetView>
  </sheetViews>
  <sheetFormatPr defaultColWidth="9.00390625" defaultRowHeight="13.5"/>
  <cols>
    <col min="1" max="1" width="3.625" style="1" customWidth="1"/>
    <col min="2" max="2" width="9.25390625" style="1" customWidth="1"/>
    <col min="3" max="3" width="3.00390625" style="1" customWidth="1"/>
    <col min="4" max="4" width="5.25390625" style="1" customWidth="1"/>
    <col min="5" max="5" width="4.50390625" style="1" customWidth="1"/>
    <col min="6" max="6" width="8.375" style="1" customWidth="1"/>
    <col min="7" max="7" width="3.25390625" style="1" customWidth="1"/>
    <col min="8" max="8" width="5.875" style="1" customWidth="1"/>
    <col min="9" max="9" width="3.875" style="1" customWidth="1"/>
    <col min="10" max="10" width="4.875" style="1" customWidth="1"/>
    <col min="11" max="11" width="4.375" style="1" customWidth="1"/>
    <col min="12" max="12" width="5.375" style="1" customWidth="1"/>
    <col min="13" max="13" width="4.50390625" style="1" customWidth="1"/>
    <col min="14" max="14" width="4.125" style="1" customWidth="1"/>
    <col min="15" max="19" width="5.625" style="1" customWidth="1"/>
    <col min="20" max="20" width="6.00390625" style="9" customWidth="1"/>
    <col min="21" max="21" width="4.625" style="1" customWidth="1"/>
    <col min="22" max="22" width="4.00390625" style="1" customWidth="1"/>
    <col min="23" max="28" width="3.00390625" style="1" customWidth="1"/>
    <col min="29" max="29" width="5.875" style="1" customWidth="1"/>
    <col min="30" max="31" width="4.625" style="1" customWidth="1"/>
    <col min="32" max="32" width="4.375" style="1" customWidth="1"/>
    <col min="33" max="33" width="4.25390625" style="1" customWidth="1"/>
    <col min="34" max="16384" width="9.00390625" style="1" customWidth="1"/>
  </cols>
  <sheetData>
    <row r="1" spans="1:32" s="1" customFormat="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3" s="1" customFormat="1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0"/>
      <c r="M2" s="21"/>
      <c r="N2" s="21"/>
      <c r="O2" s="21"/>
      <c r="P2" s="21"/>
      <c r="Q2" s="21"/>
      <c r="R2" s="21"/>
      <c r="S2" s="21"/>
      <c r="T2" s="28"/>
      <c r="U2" s="29"/>
      <c r="V2" s="29"/>
      <c r="W2" s="29"/>
      <c r="X2" s="29"/>
      <c r="Y2" s="29"/>
      <c r="Z2" s="29"/>
      <c r="AA2" s="29"/>
      <c r="AB2" s="36"/>
      <c r="AC2" s="37" t="s">
        <v>2</v>
      </c>
      <c r="AD2" s="37"/>
      <c r="AE2" s="37"/>
      <c r="AF2" s="37"/>
      <c r="AG2" s="39"/>
    </row>
    <row r="3" spans="1:33" s="1" customFormat="1" ht="27.75" customHeight="1">
      <c r="A3" s="12" t="s">
        <v>3</v>
      </c>
      <c r="B3" s="12" t="s">
        <v>4</v>
      </c>
      <c r="C3" s="12"/>
      <c r="D3" s="12"/>
      <c r="E3" s="12"/>
      <c r="F3" s="12"/>
      <c r="G3" s="12"/>
      <c r="H3" s="12"/>
      <c r="I3" s="12"/>
      <c r="J3" s="12" t="s">
        <v>5</v>
      </c>
      <c r="K3" s="12"/>
      <c r="L3" s="12"/>
      <c r="M3" s="12"/>
      <c r="N3" s="12"/>
      <c r="O3" s="12" t="s">
        <v>6</v>
      </c>
      <c r="P3" s="12" t="s">
        <v>7</v>
      </c>
      <c r="Q3" s="12"/>
      <c r="R3" s="12"/>
      <c r="S3" s="12" t="s">
        <v>8</v>
      </c>
      <c r="T3" s="30"/>
      <c r="U3" s="12" t="s">
        <v>9</v>
      </c>
      <c r="V3" s="12" t="s">
        <v>10</v>
      </c>
      <c r="W3" s="12"/>
      <c r="X3" s="12" t="s">
        <v>11</v>
      </c>
      <c r="Y3" s="12"/>
      <c r="Z3" s="12" t="s">
        <v>12</v>
      </c>
      <c r="AA3" s="12"/>
      <c r="AB3" s="23" t="s">
        <v>13</v>
      </c>
      <c r="AC3" s="23" t="s">
        <v>14</v>
      </c>
      <c r="AD3" s="23" t="s">
        <v>15</v>
      </c>
      <c r="AE3" s="23" t="s">
        <v>16</v>
      </c>
      <c r="AF3" s="23" t="s">
        <v>17</v>
      </c>
      <c r="AG3" s="40" t="s">
        <v>18</v>
      </c>
    </row>
    <row r="4" spans="1:33" s="1" customFormat="1" ht="52.5" customHeight="1">
      <c r="A4" s="12"/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22" t="s">
        <v>31</v>
      </c>
      <c r="O4" s="12"/>
      <c r="P4" s="23" t="s">
        <v>32</v>
      </c>
      <c r="Q4" s="12" t="s">
        <v>33</v>
      </c>
      <c r="R4" s="12" t="s">
        <v>34</v>
      </c>
      <c r="S4" s="12" t="s">
        <v>35</v>
      </c>
      <c r="T4" s="30" t="s">
        <v>36</v>
      </c>
      <c r="U4" s="12"/>
      <c r="V4" s="12" t="s">
        <v>37</v>
      </c>
      <c r="W4" s="12" t="s">
        <v>38</v>
      </c>
      <c r="X4" s="12" t="s">
        <v>37</v>
      </c>
      <c r="Y4" s="12" t="s">
        <v>38</v>
      </c>
      <c r="Z4" s="12" t="s">
        <v>37</v>
      </c>
      <c r="AA4" s="12" t="s">
        <v>38</v>
      </c>
      <c r="AB4" s="23"/>
      <c r="AC4" s="23"/>
      <c r="AD4" s="23"/>
      <c r="AE4" s="23"/>
      <c r="AF4" s="23"/>
      <c r="AG4" s="41"/>
    </row>
    <row r="5" spans="1:33" s="2" customFormat="1" ht="76.5" customHeight="1">
      <c r="A5" s="13">
        <v>1</v>
      </c>
      <c r="B5" s="14" t="s">
        <v>39</v>
      </c>
      <c r="C5" s="14" t="s">
        <v>40</v>
      </c>
      <c r="D5" s="14" t="s">
        <v>41</v>
      </c>
      <c r="E5" s="14" t="s">
        <v>42</v>
      </c>
      <c r="F5" s="14" t="s">
        <v>43</v>
      </c>
      <c r="G5" s="14" t="s">
        <v>44</v>
      </c>
      <c r="H5" s="14">
        <v>2000</v>
      </c>
      <c r="I5" s="14">
        <v>6</v>
      </c>
      <c r="J5" s="14">
        <v>170</v>
      </c>
      <c r="K5" s="14">
        <v>130</v>
      </c>
      <c r="L5" s="14">
        <v>40</v>
      </c>
      <c r="M5" s="14">
        <v>0</v>
      </c>
      <c r="N5" s="14">
        <v>0</v>
      </c>
      <c r="O5" s="14" t="s">
        <v>45</v>
      </c>
      <c r="P5" s="14">
        <v>660</v>
      </c>
      <c r="Q5" s="14">
        <v>319</v>
      </c>
      <c r="R5" s="14">
        <f aca="true" t="shared" si="0" ref="R5:R28">P5-Q5</f>
        <v>341</v>
      </c>
      <c r="S5" s="14">
        <v>319</v>
      </c>
      <c r="T5" s="31">
        <f aca="true" t="shared" si="1" ref="T5:T28">J5/Q5</f>
        <v>0.5329153605015674</v>
      </c>
      <c r="U5" s="14">
        <v>0.2</v>
      </c>
      <c r="V5" s="14" t="s">
        <v>46</v>
      </c>
      <c r="W5" s="14" t="s">
        <v>47</v>
      </c>
      <c r="X5" s="14" t="s">
        <v>48</v>
      </c>
      <c r="Y5" s="14" t="s">
        <v>49</v>
      </c>
      <c r="Z5" s="14" t="s">
        <v>50</v>
      </c>
      <c r="AA5" s="14" t="s">
        <v>51</v>
      </c>
      <c r="AB5" s="14" t="s">
        <v>52</v>
      </c>
      <c r="AC5" s="14"/>
      <c r="AD5" s="14" t="s">
        <v>53</v>
      </c>
      <c r="AE5" s="14" t="s">
        <v>54</v>
      </c>
      <c r="AF5" s="14" t="s">
        <v>55</v>
      </c>
      <c r="AG5" s="42">
        <v>2018</v>
      </c>
    </row>
    <row r="6" spans="1:33" s="2" customFormat="1" ht="55.5" customHeight="1">
      <c r="A6" s="13">
        <v>2</v>
      </c>
      <c r="B6" s="14" t="s">
        <v>56</v>
      </c>
      <c r="C6" s="14" t="s">
        <v>40</v>
      </c>
      <c r="D6" s="14" t="s">
        <v>57</v>
      </c>
      <c r="E6" s="14" t="s">
        <v>58</v>
      </c>
      <c r="F6" s="14" t="s">
        <v>59</v>
      </c>
      <c r="G6" s="14" t="s">
        <v>60</v>
      </c>
      <c r="H6" s="14">
        <v>500</v>
      </c>
      <c r="I6" s="14" t="s">
        <v>61</v>
      </c>
      <c r="J6" s="14">
        <v>20</v>
      </c>
      <c r="K6" s="14">
        <v>12</v>
      </c>
      <c r="L6" s="14">
        <v>8</v>
      </c>
      <c r="M6" s="14">
        <v>0</v>
      </c>
      <c r="N6" s="14">
        <v>0</v>
      </c>
      <c r="O6" s="14" t="s">
        <v>62</v>
      </c>
      <c r="P6" s="14">
        <v>40</v>
      </c>
      <c r="Q6" s="14">
        <v>40</v>
      </c>
      <c r="R6" s="14">
        <f t="shared" si="0"/>
        <v>0</v>
      </c>
      <c r="S6" s="14">
        <v>40</v>
      </c>
      <c r="T6" s="31">
        <f t="shared" si="1"/>
        <v>0.5</v>
      </c>
      <c r="U6" s="14">
        <v>0.1</v>
      </c>
      <c r="V6" s="14" t="s">
        <v>63</v>
      </c>
      <c r="W6" s="14" t="s">
        <v>64</v>
      </c>
      <c r="X6" s="14" t="s">
        <v>48</v>
      </c>
      <c r="Y6" s="14" t="s">
        <v>49</v>
      </c>
      <c r="Z6" s="14" t="s">
        <v>65</v>
      </c>
      <c r="AA6" s="14" t="s">
        <v>66</v>
      </c>
      <c r="AB6" s="14" t="s">
        <v>52</v>
      </c>
      <c r="AC6" s="14"/>
      <c r="AD6" s="14" t="s">
        <v>67</v>
      </c>
      <c r="AE6" s="14" t="s">
        <v>68</v>
      </c>
      <c r="AF6" s="14" t="s">
        <v>55</v>
      </c>
      <c r="AG6" s="42">
        <v>2018</v>
      </c>
    </row>
    <row r="7" spans="1:33" s="2" customFormat="1" ht="66" customHeight="1">
      <c r="A7" s="13">
        <v>3</v>
      </c>
      <c r="B7" s="14" t="s">
        <v>69</v>
      </c>
      <c r="C7" s="14" t="s">
        <v>40</v>
      </c>
      <c r="D7" s="14" t="s">
        <v>41</v>
      </c>
      <c r="E7" s="14" t="s">
        <v>42</v>
      </c>
      <c r="F7" s="14" t="s">
        <v>70</v>
      </c>
      <c r="G7" s="14" t="s">
        <v>71</v>
      </c>
      <c r="H7" s="14">
        <v>1</v>
      </c>
      <c r="I7" s="14">
        <v>4</v>
      </c>
      <c r="J7" s="14">
        <v>70</v>
      </c>
      <c r="K7" s="14">
        <v>42</v>
      </c>
      <c r="L7" s="14">
        <v>28</v>
      </c>
      <c r="M7" s="14">
        <v>0</v>
      </c>
      <c r="N7" s="14">
        <v>0</v>
      </c>
      <c r="O7" s="14" t="s">
        <v>72</v>
      </c>
      <c r="P7" s="14">
        <v>420</v>
      </c>
      <c r="Q7" s="14">
        <v>210</v>
      </c>
      <c r="R7" s="14">
        <f t="shared" si="0"/>
        <v>210</v>
      </c>
      <c r="S7" s="14">
        <v>210</v>
      </c>
      <c r="T7" s="31">
        <f t="shared" si="1"/>
        <v>0.3333333333333333</v>
      </c>
      <c r="U7" s="14">
        <v>0.01</v>
      </c>
      <c r="V7" s="14" t="s">
        <v>46</v>
      </c>
      <c r="W7" s="14" t="s">
        <v>47</v>
      </c>
      <c r="X7" s="14" t="s">
        <v>48</v>
      </c>
      <c r="Y7" s="14" t="s">
        <v>49</v>
      </c>
      <c r="Z7" s="14" t="s">
        <v>73</v>
      </c>
      <c r="AA7" s="14" t="s">
        <v>74</v>
      </c>
      <c r="AB7" s="14" t="s">
        <v>52</v>
      </c>
      <c r="AC7" s="14"/>
      <c r="AD7" s="14" t="s">
        <v>75</v>
      </c>
      <c r="AE7" s="14" t="s">
        <v>76</v>
      </c>
      <c r="AF7" s="14" t="s">
        <v>55</v>
      </c>
      <c r="AG7" s="42">
        <v>2018</v>
      </c>
    </row>
    <row r="8" spans="1:33" s="2" customFormat="1" ht="51" customHeight="1">
      <c r="A8" s="13">
        <v>4</v>
      </c>
      <c r="B8" s="14" t="s">
        <v>77</v>
      </c>
      <c r="C8" s="14" t="s">
        <v>40</v>
      </c>
      <c r="D8" s="14" t="s">
        <v>41</v>
      </c>
      <c r="E8" s="14" t="s">
        <v>78</v>
      </c>
      <c r="F8" s="14" t="s">
        <v>79</v>
      </c>
      <c r="G8" s="14" t="s">
        <v>80</v>
      </c>
      <c r="H8" s="14">
        <v>1</v>
      </c>
      <c r="I8" s="14" t="s">
        <v>81</v>
      </c>
      <c r="J8" s="14">
        <v>40</v>
      </c>
      <c r="K8" s="14">
        <v>24</v>
      </c>
      <c r="L8" s="14">
        <v>16</v>
      </c>
      <c r="M8" s="14">
        <v>0</v>
      </c>
      <c r="N8" s="14">
        <v>0</v>
      </c>
      <c r="O8" s="14" t="s">
        <v>82</v>
      </c>
      <c r="P8" s="14">
        <v>1054</v>
      </c>
      <c r="Q8" s="14">
        <v>900</v>
      </c>
      <c r="R8" s="14">
        <f t="shared" si="0"/>
        <v>154</v>
      </c>
      <c r="S8" s="14">
        <v>900</v>
      </c>
      <c r="T8" s="31">
        <f t="shared" si="1"/>
        <v>0.044444444444444446</v>
      </c>
      <c r="U8" s="14">
        <v>0.05</v>
      </c>
      <c r="V8" s="14" t="s">
        <v>83</v>
      </c>
      <c r="W8" s="14" t="s">
        <v>84</v>
      </c>
      <c r="X8" s="14" t="s">
        <v>48</v>
      </c>
      <c r="Y8" s="14" t="s">
        <v>49</v>
      </c>
      <c r="Z8" s="14" t="s">
        <v>85</v>
      </c>
      <c r="AA8" s="14" t="s">
        <v>86</v>
      </c>
      <c r="AB8" s="14" t="s">
        <v>52</v>
      </c>
      <c r="AC8" s="14"/>
      <c r="AD8" s="14" t="s">
        <v>87</v>
      </c>
      <c r="AE8" s="14" t="s">
        <v>88</v>
      </c>
      <c r="AF8" s="14" t="s">
        <v>55</v>
      </c>
      <c r="AG8" s="42">
        <v>2018</v>
      </c>
    </row>
    <row r="9" spans="1:33" s="2" customFormat="1" ht="75" customHeight="1">
      <c r="A9" s="13">
        <v>5</v>
      </c>
      <c r="B9" s="14" t="s">
        <v>89</v>
      </c>
      <c r="C9" s="14" t="s">
        <v>40</v>
      </c>
      <c r="D9" s="14" t="s">
        <v>57</v>
      </c>
      <c r="E9" s="14" t="s">
        <v>90</v>
      </c>
      <c r="F9" s="14" t="s">
        <v>91</v>
      </c>
      <c r="G9" s="14" t="s">
        <v>44</v>
      </c>
      <c r="H9" s="14">
        <v>3000</v>
      </c>
      <c r="I9" s="14" t="s">
        <v>92</v>
      </c>
      <c r="J9" s="14">
        <v>100</v>
      </c>
      <c r="K9" s="14">
        <v>60</v>
      </c>
      <c r="L9" s="14">
        <v>40</v>
      </c>
      <c r="M9" s="14">
        <v>0</v>
      </c>
      <c r="N9" s="14">
        <v>0</v>
      </c>
      <c r="O9" s="14" t="s">
        <v>93</v>
      </c>
      <c r="P9" s="14">
        <v>807</v>
      </c>
      <c r="Q9" s="14">
        <v>446</v>
      </c>
      <c r="R9" s="14">
        <f t="shared" si="0"/>
        <v>361</v>
      </c>
      <c r="S9" s="14">
        <v>446</v>
      </c>
      <c r="T9" s="31">
        <f t="shared" si="1"/>
        <v>0.2242152466367713</v>
      </c>
      <c r="U9" s="14">
        <v>0.2</v>
      </c>
      <c r="V9" s="14" t="s">
        <v>63</v>
      </c>
      <c r="W9" s="14" t="s">
        <v>64</v>
      </c>
      <c r="X9" s="14" t="s">
        <v>48</v>
      </c>
      <c r="Y9" s="14" t="s">
        <v>49</v>
      </c>
      <c r="Z9" s="14" t="s">
        <v>94</v>
      </c>
      <c r="AA9" s="14" t="s">
        <v>95</v>
      </c>
      <c r="AB9" s="14" t="s">
        <v>52</v>
      </c>
      <c r="AC9" s="14"/>
      <c r="AD9" s="14" t="s">
        <v>67</v>
      </c>
      <c r="AE9" s="14" t="s">
        <v>96</v>
      </c>
      <c r="AF9" s="14" t="s">
        <v>55</v>
      </c>
      <c r="AG9" s="42">
        <v>2018</v>
      </c>
    </row>
    <row r="10" spans="1:33" s="2" customFormat="1" ht="57.75" customHeight="1">
      <c r="A10" s="13">
        <v>6</v>
      </c>
      <c r="B10" s="14" t="s">
        <v>97</v>
      </c>
      <c r="C10" s="14" t="s">
        <v>40</v>
      </c>
      <c r="D10" s="14" t="s">
        <v>57</v>
      </c>
      <c r="E10" s="14" t="s">
        <v>98</v>
      </c>
      <c r="F10" s="14" t="s">
        <v>99</v>
      </c>
      <c r="G10" s="14" t="s">
        <v>100</v>
      </c>
      <c r="H10" s="14">
        <v>20</v>
      </c>
      <c r="I10" s="14">
        <v>2</v>
      </c>
      <c r="J10" s="14">
        <v>40</v>
      </c>
      <c r="K10" s="14">
        <v>18</v>
      </c>
      <c r="L10" s="14">
        <v>12</v>
      </c>
      <c r="M10" s="14">
        <v>10</v>
      </c>
      <c r="N10" s="14">
        <v>0</v>
      </c>
      <c r="O10" s="14" t="s">
        <v>101</v>
      </c>
      <c r="P10" s="14">
        <v>317</v>
      </c>
      <c r="Q10" s="14">
        <v>129</v>
      </c>
      <c r="R10" s="14">
        <f t="shared" si="0"/>
        <v>188</v>
      </c>
      <c r="S10" s="14">
        <v>129</v>
      </c>
      <c r="T10" s="31">
        <f t="shared" si="1"/>
        <v>0.31007751937984496</v>
      </c>
      <c r="U10" s="14">
        <v>0.2</v>
      </c>
      <c r="V10" s="14" t="s">
        <v>63</v>
      </c>
      <c r="W10" s="14" t="s">
        <v>64</v>
      </c>
      <c r="X10" s="14" t="s">
        <v>48</v>
      </c>
      <c r="Y10" s="14" t="s">
        <v>49</v>
      </c>
      <c r="Z10" s="14" t="s">
        <v>102</v>
      </c>
      <c r="AA10" s="14" t="s">
        <v>103</v>
      </c>
      <c r="AB10" s="14" t="s">
        <v>52</v>
      </c>
      <c r="AC10" s="14"/>
      <c r="AD10" s="14" t="s">
        <v>104</v>
      </c>
      <c r="AE10" s="14" t="s">
        <v>105</v>
      </c>
      <c r="AF10" s="14" t="s">
        <v>55</v>
      </c>
      <c r="AG10" s="42">
        <v>2018</v>
      </c>
    </row>
    <row r="11" spans="1:33" s="2" customFormat="1" ht="57.75" customHeight="1">
      <c r="A11" s="13">
        <v>7</v>
      </c>
      <c r="B11" s="14" t="s">
        <v>106</v>
      </c>
      <c r="C11" s="14" t="s">
        <v>40</v>
      </c>
      <c r="D11" s="14" t="s">
        <v>57</v>
      </c>
      <c r="E11" s="14" t="s">
        <v>107</v>
      </c>
      <c r="F11" s="14" t="s">
        <v>108</v>
      </c>
      <c r="G11" s="14" t="s">
        <v>100</v>
      </c>
      <c r="H11" s="14">
        <v>200</v>
      </c>
      <c r="I11" s="14" t="s">
        <v>109</v>
      </c>
      <c r="J11" s="14">
        <v>50</v>
      </c>
      <c r="K11" s="14">
        <v>24</v>
      </c>
      <c r="L11" s="14">
        <v>16</v>
      </c>
      <c r="M11" s="14">
        <v>10</v>
      </c>
      <c r="N11" s="14">
        <v>0</v>
      </c>
      <c r="O11" s="14" t="s">
        <v>110</v>
      </c>
      <c r="P11" s="14">
        <v>1425</v>
      </c>
      <c r="Q11" s="14">
        <v>719</v>
      </c>
      <c r="R11" s="14">
        <f t="shared" si="0"/>
        <v>706</v>
      </c>
      <c r="S11" s="14">
        <v>719</v>
      </c>
      <c r="T11" s="31">
        <f t="shared" si="1"/>
        <v>0.06954102920723226</v>
      </c>
      <c r="U11" s="14">
        <v>0.05</v>
      </c>
      <c r="V11" s="14" t="s">
        <v>111</v>
      </c>
      <c r="W11" s="14" t="s">
        <v>112</v>
      </c>
      <c r="X11" s="14" t="s">
        <v>48</v>
      </c>
      <c r="Y11" s="14" t="s">
        <v>49</v>
      </c>
      <c r="Z11" s="14" t="s">
        <v>113</v>
      </c>
      <c r="AA11" s="14" t="s">
        <v>114</v>
      </c>
      <c r="AB11" s="14" t="s">
        <v>52</v>
      </c>
      <c r="AC11" s="14"/>
      <c r="AD11" s="14" t="s">
        <v>115</v>
      </c>
      <c r="AE11" s="14" t="s">
        <v>116</v>
      </c>
      <c r="AF11" s="14" t="s">
        <v>55</v>
      </c>
      <c r="AG11" s="42">
        <v>2018</v>
      </c>
    </row>
    <row r="12" spans="1:33" s="2" customFormat="1" ht="57.75" customHeight="1">
      <c r="A12" s="13">
        <v>8</v>
      </c>
      <c r="B12" s="14" t="s">
        <v>117</v>
      </c>
      <c r="C12" s="14" t="s">
        <v>40</v>
      </c>
      <c r="D12" s="14" t="s">
        <v>41</v>
      </c>
      <c r="E12" s="14" t="s">
        <v>107</v>
      </c>
      <c r="F12" s="14" t="s">
        <v>118</v>
      </c>
      <c r="G12" s="14" t="s">
        <v>44</v>
      </c>
      <c r="H12" s="14">
        <v>200</v>
      </c>
      <c r="I12" s="14">
        <v>3</v>
      </c>
      <c r="J12" s="14">
        <v>40</v>
      </c>
      <c r="K12" s="14">
        <v>24</v>
      </c>
      <c r="L12" s="14">
        <v>16</v>
      </c>
      <c r="M12" s="14">
        <v>0</v>
      </c>
      <c r="N12" s="14">
        <v>0</v>
      </c>
      <c r="O12" s="14" t="s">
        <v>119</v>
      </c>
      <c r="P12" s="14">
        <v>1425</v>
      </c>
      <c r="Q12" s="14">
        <v>719</v>
      </c>
      <c r="R12" s="14">
        <f t="shared" si="0"/>
        <v>706</v>
      </c>
      <c r="S12" s="14">
        <v>719</v>
      </c>
      <c r="T12" s="31">
        <f t="shared" si="1"/>
        <v>0.055632823365785816</v>
      </c>
      <c r="U12" s="14">
        <v>0.2</v>
      </c>
      <c r="V12" s="14" t="s">
        <v>83</v>
      </c>
      <c r="W12" s="14" t="s">
        <v>84</v>
      </c>
      <c r="X12" s="14" t="s">
        <v>48</v>
      </c>
      <c r="Y12" s="14" t="s">
        <v>49</v>
      </c>
      <c r="Z12" s="14" t="s">
        <v>113</v>
      </c>
      <c r="AA12" s="14" t="s">
        <v>114</v>
      </c>
      <c r="AB12" s="14" t="s">
        <v>52</v>
      </c>
      <c r="AC12" s="14"/>
      <c r="AD12" s="14" t="s">
        <v>120</v>
      </c>
      <c r="AE12" s="14" t="s">
        <v>121</v>
      </c>
      <c r="AF12" s="14" t="s">
        <v>55</v>
      </c>
      <c r="AG12" s="42">
        <v>2018</v>
      </c>
    </row>
    <row r="13" spans="1:33" s="2" customFormat="1" ht="78" customHeight="1">
      <c r="A13" s="13">
        <v>9</v>
      </c>
      <c r="B13" s="14" t="s">
        <v>122</v>
      </c>
      <c r="C13" s="14" t="s">
        <v>40</v>
      </c>
      <c r="D13" s="14" t="s">
        <v>123</v>
      </c>
      <c r="E13" s="14" t="s">
        <v>124</v>
      </c>
      <c r="F13" s="14" t="s">
        <v>125</v>
      </c>
      <c r="G13" s="14" t="s">
        <v>80</v>
      </c>
      <c r="H13" s="14">
        <v>1</v>
      </c>
      <c r="I13" s="14" t="s">
        <v>92</v>
      </c>
      <c r="J13" s="14">
        <v>60</v>
      </c>
      <c r="K13" s="14">
        <v>24</v>
      </c>
      <c r="L13" s="14">
        <v>16</v>
      </c>
      <c r="M13" s="14">
        <v>20</v>
      </c>
      <c r="N13" s="14">
        <v>0</v>
      </c>
      <c r="O13" s="14" t="s">
        <v>126</v>
      </c>
      <c r="P13" s="14">
        <v>104</v>
      </c>
      <c r="Q13" s="14">
        <v>70</v>
      </c>
      <c r="R13" s="14">
        <f t="shared" si="0"/>
        <v>34</v>
      </c>
      <c r="S13" s="14">
        <v>70</v>
      </c>
      <c r="T13" s="31">
        <f t="shared" si="1"/>
        <v>0.8571428571428571</v>
      </c>
      <c r="U13" s="14">
        <v>0.2</v>
      </c>
      <c r="V13" s="14" t="s">
        <v>111</v>
      </c>
      <c r="W13" s="14" t="s">
        <v>112</v>
      </c>
      <c r="X13" s="14" t="s">
        <v>48</v>
      </c>
      <c r="Y13" s="14" t="s">
        <v>49</v>
      </c>
      <c r="Z13" s="14" t="s">
        <v>124</v>
      </c>
      <c r="AA13" s="14" t="s">
        <v>127</v>
      </c>
      <c r="AB13" s="14" t="s">
        <v>52</v>
      </c>
      <c r="AC13" s="14"/>
      <c r="AD13" s="14" t="s">
        <v>67</v>
      </c>
      <c r="AE13" s="14" t="s">
        <v>128</v>
      </c>
      <c r="AF13" s="14" t="s">
        <v>55</v>
      </c>
      <c r="AG13" s="42">
        <v>2018</v>
      </c>
    </row>
    <row r="14" spans="1:33" s="2" customFormat="1" ht="57.75" customHeight="1">
      <c r="A14" s="13">
        <v>10</v>
      </c>
      <c r="B14" s="14" t="s">
        <v>129</v>
      </c>
      <c r="C14" s="14" t="s">
        <v>40</v>
      </c>
      <c r="D14" s="14" t="s">
        <v>57</v>
      </c>
      <c r="E14" s="14" t="s">
        <v>130</v>
      </c>
      <c r="F14" s="14" t="s">
        <v>131</v>
      </c>
      <c r="G14" s="14" t="s">
        <v>132</v>
      </c>
      <c r="H14" s="14">
        <v>50</v>
      </c>
      <c r="I14" s="14">
        <v>5</v>
      </c>
      <c r="J14" s="14">
        <v>50</v>
      </c>
      <c r="K14" s="14">
        <v>30</v>
      </c>
      <c r="L14" s="14">
        <v>20</v>
      </c>
      <c r="M14" s="14">
        <v>0</v>
      </c>
      <c r="N14" s="14">
        <v>0</v>
      </c>
      <c r="O14" s="14" t="s">
        <v>133</v>
      </c>
      <c r="P14" s="14">
        <v>3200</v>
      </c>
      <c r="Q14" s="14">
        <v>2500</v>
      </c>
      <c r="R14" s="14">
        <f t="shared" si="0"/>
        <v>700</v>
      </c>
      <c r="S14" s="14">
        <v>2500</v>
      </c>
      <c r="T14" s="31">
        <f t="shared" si="1"/>
        <v>0.02</v>
      </c>
      <c r="U14" s="14">
        <v>0.1</v>
      </c>
      <c r="V14" s="14" t="s">
        <v>134</v>
      </c>
      <c r="W14" s="14" t="s">
        <v>135</v>
      </c>
      <c r="X14" s="14" t="s">
        <v>48</v>
      </c>
      <c r="Y14" s="14" t="s">
        <v>49</v>
      </c>
      <c r="Z14" s="14" t="s">
        <v>130</v>
      </c>
      <c r="AA14" s="14" t="s">
        <v>130</v>
      </c>
      <c r="AB14" s="14" t="s">
        <v>52</v>
      </c>
      <c r="AC14" s="14"/>
      <c r="AD14" s="14" t="s">
        <v>67</v>
      </c>
      <c r="AE14" s="14" t="s">
        <v>136</v>
      </c>
      <c r="AF14" s="14" t="s">
        <v>55</v>
      </c>
      <c r="AG14" s="42">
        <v>2018</v>
      </c>
    </row>
    <row r="15" spans="1:33" s="2" customFormat="1" ht="57.75" customHeight="1">
      <c r="A15" s="13">
        <v>11</v>
      </c>
      <c r="B15" s="14" t="s">
        <v>137</v>
      </c>
      <c r="C15" s="14" t="s">
        <v>40</v>
      </c>
      <c r="D15" s="14" t="s">
        <v>41</v>
      </c>
      <c r="E15" s="14" t="s">
        <v>107</v>
      </c>
      <c r="F15" s="14" t="s">
        <v>138</v>
      </c>
      <c r="G15" s="14" t="s">
        <v>44</v>
      </c>
      <c r="H15" s="14">
        <v>200</v>
      </c>
      <c r="I15" s="14">
        <v>2</v>
      </c>
      <c r="J15" s="14">
        <v>208</v>
      </c>
      <c r="K15" s="14">
        <v>188</v>
      </c>
      <c r="L15" s="14">
        <v>20</v>
      </c>
      <c r="M15" s="14">
        <v>0</v>
      </c>
      <c r="N15" s="14">
        <v>0</v>
      </c>
      <c r="O15" s="14" t="s">
        <v>139</v>
      </c>
      <c r="P15" s="14">
        <v>1425</v>
      </c>
      <c r="Q15" s="14">
        <v>719</v>
      </c>
      <c r="R15" s="14">
        <f t="shared" si="0"/>
        <v>706</v>
      </c>
      <c r="S15" s="14">
        <v>719</v>
      </c>
      <c r="T15" s="31">
        <f t="shared" si="1"/>
        <v>0.28929068150208626</v>
      </c>
      <c r="U15" s="14">
        <v>0.01</v>
      </c>
      <c r="V15" s="14" t="s">
        <v>63</v>
      </c>
      <c r="W15" s="14" t="s">
        <v>64</v>
      </c>
      <c r="X15" s="14" t="s">
        <v>48</v>
      </c>
      <c r="Y15" s="14" t="s">
        <v>49</v>
      </c>
      <c r="Z15" s="14" t="s">
        <v>113</v>
      </c>
      <c r="AA15" s="14" t="s">
        <v>114</v>
      </c>
      <c r="AB15" s="14" t="s">
        <v>52</v>
      </c>
      <c r="AC15" s="14"/>
      <c r="AD15" s="14" t="s">
        <v>120</v>
      </c>
      <c r="AE15" s="14" t="s">
        <v>140</v>
      </c>
      <c r="AF15" s="14" t="s">
        <v>55</v>
      </c>
      <c r="AG15" s="42">
        <v>2018</v>
      </c>
    </row>
    <row r="16" spans="1:33" s="2" customFormat="1" ht="57.75" customHeight="1">
      <c r="A16" s="13">
        <v>12</v>
      </c>
      <c r="B16" s="14" t="s">
        <v>141</v>
      </c>
      <c r="C16" s="14" t="s">
        <v>40</v>
      </c>
      <c r="D16" s="14" t="s">
        <v>41</v>
      </c>
      <c r="E16" s="14" t="s">
        <v>142</v>
      </c>
      <c r="F16" s="14" t="s">
        <v>143</v>
      </c>
      <c r="G16" s="14" t="s">
        <v>80</v>
      </c>
      <c r="H16" s="14">
        <v>1</v>
      </c>
      <c r="I16" s="14">
        <v>2</v>
      </c>
      <c r="J16" s="14">
        <v>126.5</v>
      </c>
      <c r="K16" s="14">
        <v>106.5</v>
      </c>
      <c r="L16" s="14">
        <v>20</v>
      </c>
      <c r="M16" s="14">
        <v>0</v>
      </c>
      <c r="N16" s="14">
        <v>0</v>
      </c>
      <c r="O16" s="14" t="s">
        <v>144</v>
      </c>
      <c r="P16" s="14">
        <v>1054</v>
      </c>
      <c r="Q16" s="14">
        <v>900</v>
      </c>
      <c r="R16" s="14">
        <f t="shared" si="0"/>
        <v>154</v>
      </c>
      <c r="S16" s="14">
        <v>900</v>
      </c>
      <c r="T16" s="31">
        <f t="shared" si="1"/>
        <v>0.14055555555555554</v>
      </c>
      <c r="U16" s="14">
        <v>0.05</v>
      </c>
      <c r="V16" s="14" t="s">
        <v>46</v>
      </c>
      <c r="W16" s="14" t="s">
        <v>47</v>
      </c>
      <c r="X16" s="14" t="s">
        <v>48</v>
      </c>
      <c r="Y16" s="14" t="s">
        <v>49</v>
      </c>
      <c r="Z16" s="14" t="s">
        <v>85</v>
      </c>
      <c r="AA16" s="14" t="s">
        <v>86</v>
      </c>
      <c r="AB16" s="14" t="s">
        <v>52</v>
      </c>
      <c r="AC16" s="14"/>
      <c r="AD16" s="14" t="s">
        <v>145</v>
      </c>
      <c r="AE16" s="14" t="s">
        <v>146</v>
      </c>
      <c r="AF16" s="14" t="s">
        <v>55</v>
      </c>
      <c r="AG16" s="42">
        <v>2018</v>
      </c>
    </row>
    <row r="17" spans="1:33" s="2" customFormat="1" ht="57.75" customHeight="1">
      <c r="A17" s="13">
        <v>13</v>
      </c>
      <c r="B17" s="14" t="s">
        <v>147</v>
      </c>
      <c r="C17" s="14" t="s">
        <v>40</v>
      </c>
      <c r="D17" s="14" t="s">
        <v>57</v>
      </c>
      <c r="E17" s="14" t="s">
        <v>142</v>
      </c>
      <c r="F17" s="14" t="s">
        <v>148</v>
      </c>
      <c r="G17" s="14" t="s">
        <v>80</v>
      </c>
      <c r="H17" s="14">
        <v>1</v>
      </c>
      <c r="I17" s="14">
        <v>2</v>
      </c>
      <c r="J17" s="14">
        <v>33</v>
      </c>
      <c r="K17" s="14">
        <v>29</v>
      </c>
      <c r="L17" s="14">
        <v>4</v>
      </c>
      <c r="M17" s="14">
        <v>0</v>
      </c>
      <c r="N17" s="14">
        <v>0</v>
      </c>
      <c r="O17" s="14" t="s">
        <v>149</v>
      </c>
      <c r="P17" s="14">
        <v>1054</v>
      </c>
      <c r="Q17" s="14">
        <v>900</v>
      </c>
      <c r="R17" s="14">
        <f t="shared" si="0"/>
        <v>154</v>
      </c>
      <c r="S17" s="14">
        <v>900</v>
      </c>
      <c r="T17" s="31">
        <f t="shared" si="1"/>
        <v>0.03666666666666667</v>
      </c>
      <c r="U17" s="14">
        <v>0.2</v>
      </c>
      <c r="V17" s="14" t="s">
        <v>63</v>
      </c>
      <c r="W17" s="14" t="s">
        <v>64</v>
      </c>
      <c r="X17" s="14" t="s">
        <v>48</v>
      </c>
      <c r="Y17" s="14" t="s">
        <v>49</v>
      </c>
      <c r="Z17" s="14" t="s">
        <v>85</v>
      </c>
      <c r="AA17" s="14" t="s">
        <v>86</v>
      </c>
      <c r="AB17" s="14" t="s">
        <v>52</v>
      </c>
      <c r="AC17" s="14"/>
      <c r="AD17" s="14" t="s">
        <v>145</v>
      </c>
      <c r="AE17" s="14" t="s">
        <v>146</v>
      </c>
      <c r="AF17" s="14" t="s">
        <v>55</v>
      </c>
      <c r="AG17" s="42">
        <v>2018</v>
      </c>
    </row>
    <row r="18" spans="1:33" s="2" customFormat="1" ht="57.75" customHeight="1">
      <c r="A18" s="13">
        <v>14</v>
      </c>
      <c r="B18" s="14" t="s">
        <v>150</v>
      </c>
      <c r="C18" s="14" t="s">
        <v>40</v>
      </c>
      <c r="D18" s="14" t="s">
        <v>57</v>
      </c>
      <c r="E18" s="14" t="s">
        <v>151</v>
      </c>
      <c r="F18" s="14" t="s">
        <v>152</v>
      </c>
      <c r="G18" s="14" t="s">
        <v>100</v>
      </c>
      <c r="H18" s="14">
        <v>5</v>
      </c>
      <c r="I18" s="14">
        <v>2</v>
      </c>
      <c r="J18" s="14">
        <v>5</v>
      </c>
      <c r="K18" s="14">
        <v>3</v>
      </c>
      <c r="L18" s="14">
        <v>2</v>
      </c>
      <c r="M18" s="14">
        <v>0</v>
      </c>
      <c r="N18" s="14">
        <v>0</v>
      </c>
      <c r="O18" s="14" t="s">
        <v>153</v>
      </c>
      <c r="P18" s="14">
        <v>633</v>
      </c>
      <c r="Q18" s="14">
        <v>422</v>
      </c>
      <c r="R18" s="14">
        <f t="shared" si="0"/>
        <v>211</v>
      </c>
      <c r="S18" s="14">
        <v>422</v>
      </c>
      <c r="T18" s="31">
        <f t="shared" si="1"/>
        <v>0.011848341232227487</v>
      </c>
      <c r="U18" s="14">
        <v>0.2</v>
      </c>
      <c r="V18" s="14" t="s">
        <v>111</v>
      </c>
      <c r="W18" s="14" t="s">
        <v>112</v>
      </c>
      <c r="X18" s="14" t="s">
        <v>48</v>
      </c>
      <c r="Y18" s="14" t="s">
        <v>49</v>
      </c>
      <c r="Z18" s="14" t="s">
        <v>154</v>
      </c>
      <c r="AA18" s="14" t="s">
        <v>155</v>
      </c>
      <c r="AB18" s="14" t="s">
        <v>52</v>
      </c>
      <c r="AC18" s="14"/>
      <c r="AD18" s="14" t="s">
        <v>96</v>
      </c>
      <c r="AE18" s="14" t="s">
        <v>156</v>
      </c>
      <c r="AF18" s="14" t="s">
        <v>55</v>
      </c>
      <c r="AG18" s="42">
        <v>2018</v>
      </c>
    </row>
    <row r="19" spans="1:33" s="2" customFormat="1" ht="57.75" customHeight="1">
      <c r="A19" s="13">
        <v>15</v>
      </c>
      <c r="B19" s="14" t="s">
        <v>157</v>
      </c>
      <c r="C19" s="14" t="s">
        <v>40</v>
      </c>
      <c r="D19" s="14" t="s">
        <v>123</v>
      </c>
      <c r="E19" s="14" t="s">
        <v>158</v>
      </c>
      <c r="F19" s="14" t="s">
        <v>159</v>
      </c>
      <c r="G19" s="14" t="s">
        <v>100</v>
      </c>
      <c r="H19" s="14">
        <v>115</v>
      </c>
      <c r="I19" s="14">
        <v>3</v>
      </c>
      <c r="J19" s="14">
        <v>95</v>
      </c>
      <c r="K19" s="14">
        <v>57</v>
      </c>
      <c r="L19" s="14">
        <v>38</v>
      </c>
      <c r="M19" s="14">
        <v>0</v>
      </c>
      <c r="N19" s="14">
        <v>0</v>
      </c>
      <c r="O19" s="14" t="s">
        <v>160</v>
      </c>
      <c r="P19" s="14">
        <v>715</v>
      </c>
      <c r="Q19" s="14">
        <v>425</v>
      </c>
      <c r="R19" s="14">
        <f t="shared" si="0"/>
        <v>290</v>
      </c>
      <c r="S19" s="14">
        <v>425</v>
      </c>
      <c r="T19" s="31">
        <f t="shared" si="1"/>
        <v>0.2235294117647059</v>
      </c>
      <c r="U19" s="14">
        <v>0.1</v>
      </c>
      <c r="V19" s="14" t="s">
        <v>134</v>
      </c>
      <c r="W19" s="14" t="s">
        <v>135</v>
      </c>
      <c r="X19" s="14" t="s">
        <v>48</v>
      </c>
      <c r="Y19" s="14" t="s">
        <v>49</v>
      </c>
      <c r="Z19" s="14" t="s">
        <v>65</v>
      </c>
      <c r="AA19" s="14" t="s">
        <v>161</v>
      </c>
      <c r="AB19" s="14" t="s">
        <v>52</v>
      </c>
      <c r="AC19" s="14"/>
      <c r="AD19" s="14" t="s">
        <v>104</v>
      </c>
      <c r="AE19" s="14" t="s">
        <v>162</v>
      </c>
      <c r="AF19" s="14" t="s">
        <v>55</v>
      </c>
      <c r="AG19" s="42">
        <v>2018</v>
      </c>
    </row>
    <row r="20" spans="1:33" s="2" customFormat="1" ht="57.75" customHeight="1">
      <c r="A20" s="13">
        <v>16</v>
      </c>
      <c r="B20" s="14" t="s">
        <v>163</v>
      </c>
      <c r="C20" s="14" t="s">
        <v>40</v>
      </c>
      <c r="D20" s="14" t="s">
        <v>41</v>
      </c>
      <c r="E20" s="14" t="s">
        <v>164</v>
      </c>
      <c r="F20" s="14" t="s">
        <v>165</v>
      </c>
      <c r="G20" s="14" t="s">
        <v>44</v>
      </c>
      <c r="H20" s="14">
        <v>1500</v>
      </c>
      <c r="I20" s="14">
        <v>1</v>
      </c>
      <c r="J20" s="14">
        <v>140</v>
      </c>
      <c r="K20" s="14">
        <v>60</v>
      </c>
      <c r="L20" s="14">
        <v>40</v>
      </c>
      <c r="M20" s="14">
        <v>40</v>
      </c>
      <c r="N20" s="14">
        <v>0</v>
      </c>
      <c r="O20" s="14" t="s">
        <v>166</v>
      </c>
      <c r="P20" s="14">
        <v>575</v>
      </c>
      <c r="Q20" s="14">
        <v>376</v>
      </c>
      <c r="R20" s="14">
        <f t="shared" si="0"/>
        <v>199</v>
      </c>
      <c r="S20" s="14">
        <v>376</v>
      </c>
      <c r="T20" s="31">
        <f t="shared" si="1"/>
        <v>0.3723404255319149</v>
      </c>
      <c r="U20" s="14">
        <v>0.01</v>
      </c>
      <c r="V20" s="14" t="s">
        <v>63</v>
      </c>
      <c r="W20" s="14" t="s">
        <v>64</v>
      </c>
      <c r="X20" s="14" t="s">
        <v>48</v>
      </c>
      <c r="Y20" s="14" t="s">
        <v>49</v>
      </c>
      <c r="Z20" s="14" t="s">
        <v>167</v>
      </c>
      <c r="AA20" s="14" t="s">
        <v>168</v>
      </c>
      <c r="AB20" s="14" t="s">
        <v>52</v>
      </c>
      <c r="AC20" s="14"/>
      <c r="AD20" s="14" t="s">
        <v>169</v>
      </c>
      <c r="AE20" s="14" t="s">
        <v>170</v>
      </c>
      <c r="AF20" s="14" t="s">
        <v>55</v>
      </c>
      <c r="AG20" s="42">
        <v>2018</v>
      </c>
    </row>
    <row r="21" spans="1:33" s="2" customFormat="1" ht="87.75" customHeight="1">
      <c r="A21" s="13">
        <v>17</v>
      </c>
      <c r="B21" s="14" t="s">
        <v>171</v>
      </c>
      <c r="C21" s="14" t="s">
        <v>40</v>
      </c>
      <c r="D21" s="14" t="s">
        <v>123</v>
      </c>
      <c r="E21" s="14" t="s">
        <v>172</v>
      </c>
      <c r="F21" s="14" t="s">
        <v>173</v>
      </c>
      <c r="G21" s="14" t="s">
        <v>100</v>
      </c>
      <c r="H21" s="14">
        <v>135</v>
      </c>
      <c r="I21" s="14">
        <v>2</v>
      </c>
      <c r="J21" s="14">
        <v>90</v>
      </c>
      <c r="K21" s="14">
        <v>54</v>
      </c>
      <c r="L21" s="14">
        <v>36</v>
      </c>
      <c r="M21" s="14">
        <v>0</v>
      </c>
      <c r="N21" s="14">
        <v>0</v>
      </c>
      <c r="O21" s="14" t="s">
        <v>174</v>
      </c>
      <c r="P21" s="14">
        <v>251</v>
      </c>
      <c r="Q21" s="14">
        <v>151</v>
      </c>
      <c r="R21" s="14">
        <f t="shared" si="0"/>
        <v>100</v>
      </c>
      <c r="S21" s="14">
        <v>151</v>
      </c>
      <c r="T21" s="31">
        <f t="shared" si="1"/>
        <v>0.5960264900662252</v>
      </c>
      <c r="U21" s="14">
        <v>0.05</v>
      </c>
      <c r="V21" s="14" t="s">
        <v>134</v>
      </c>
      <c r="W21" s="14" t="s">
        <v>135</v>
      </c>
      <c r="X21" s="14" t="s">
        <v>48</v>
      </c>
      <c r="Y21" s="14" t="s">
        <v>49</v>
      </c>
      <c r="Z21" s="14" t="s">
        <v>175</v>
      </c>
      <c r="AA21" s="14" t="s">
        <v>176</v>
      </c>
      <c r="AB21" s="14" t="s">
        <v>52</v>
      </c>
      <c r="AC21" s="14"/>
      <c r="AD21" s="14" t="s">
        <v>177</v>
      </c>
      <c r="AE21" s="14" t="s">
        <v>178</v>
      </c>
      <c r="AF21" s="14" t="s">
        <v>55</v>
      </c>
      <c r="AG21" s="42">
        <v>2018</v>
      </c>
    </row>
    <row r="22" spans="1:33" s="2" customFormat="1" ht="54" customHeight="1">
      <c r="A22" s="13">
        <v>18</v>
      </c>
      <c r="B22" s="14" t="s">
        <v>179</v>
      </c>
      <c r="C22" s="14" t="s">
        <v>40</v>
      </c>
      <c r="D22" s="14" t="s">
        <v>41</v>
      </c>
      <c r="E22" s="14" t="s">
        <v>180</v>
      </c>
      <c r="F22" s="14" t="s">
        <v>181</v>
      </c>
      <c r="G22" s="14" t="s">
        <v>44</v>
      </c>
      <c r="H22" s="14">
        <v>100</v>
      </c>
      <c r="I22" s="14">
        <v>2</v>
      </c>
      <c r="J22" s="14">
        <v>13</v>
      </c>
      <c r="K22" s="14">
        <v>4.2</v>
      </c>
      <c r="L22" s="14">
        <v>2.8</v>
      </c>
      <c r="M22" s="14">
        <v>6</v>
      </c>
      <c r="N22" s="14">
        <v>0</v>
      </c>
      <c r="O22" s="14" t="s">
        <v>182</v>
      </c>
      <c r="P22" s="14">
        <v>100</v>
      </c>
      <c r="Q22" s="14">
        <v>50</v>
      </c>
      <c r="R22" s="14">
        <f t="shared" si="0"/>
        <v>50</v>
      </c>
      <c r="S22" s="14">
        <v>50</v>
      </c>
      <c r="T22" s="31">
        <f t="shared" si="1"/>
        <v>0.26</v>
      </c>
      <c r="U22" s="14">
        <v>0.2</v>
      </c>
      <c r="V22" s="14" t="s">
        <v>46</v>
      </c>
      <c r="W22" s="14" t="s">
        <v>47</v>
      </c>
      <c r="X22" s="14" t="s">
        <v>48</v>
      </c>
      <c r="Y22" s="14" t="s">
        <v>49</v>
      </c>
      <c r="Z22" s="14" t="s">
        <v>65</v>
      </c>
      <c r="AA22" s="14" t="s">
        <v>161</v>
      </c>
      <c r="AB22" s="14" t="s">
        <v>52</v>
      </c>
      <c r="AC22" s="14"/>
      <c r="AD22" s="14" t="s">
        <v>67</v>
      </c>
      <c r="AE22" s="14" t="s">
        <v>88</v>
      </c>
      <c r="AF22" s="14" t="s">
        <v>55</v>
      </c>
      <c r="AG22" s="42">
        <v>2018</v>
      </c>
    </row>
    <row r="23" spans="1:33" s="2" customFormat="1" ht="57.75" customHeight="1">
      <c r="A23" s="13">
        <v>19</v>
      </c>
      <c r="B23" s="14" t="s">
        <v>183</v>
      </c>
      <c r="C23" s="14" t="s">
        <v>40</v>
      </c>
      <c r="D23" s="14" t="s">
        <v>123</v>
      </c>
      <c r="E23" s="14" t="s">
        <v>124</v>
      </c>
      <c r="F23" s="14" t="s">
        <v>184</v>
      </c>
      <c r="G23" s="14" t="s">
        <v>185</v>
      </c>
      <c r="H23" s="14">
        <v>15</v>
      </c>
      <c r="I23" s="14" t="s">
        <v>81</v>
      </c>
      <c r="J23" s="14">
        <v>15</v>
      </c>
      <c r="K23" s="14">
        <v>9</v>
      </c>
      <c r="L23" s="14">
        <v>6</v>
      </c>
      <c r="M23" s="14">
        <v>0</v>
      </c>
      <c r="N23" s="14">
        <v>0</v>
      </c>
      <c r="O23" s="14" t="s">
        <v>186</v>
      </c>
      <c r="P23" s="14">
        <v>70</v>
      </c>
      <c r="Q23" s="14">
        <v>45</v>
      </c>
      <c r="R23" s="14">
        <f t="shared" si="0"/>
        <v>25</v>
      </c>
      <c r="S23" s="14">
        <v>45</v>
      </c>
      <c r="T23" s="31">
        <f t="shared" si="1"/>
        <v>0.3333333333333333</v>
      </c>
      <c r="U23" s="14">
        <v>0.2</v>
      </c>
      <c r="V23" s="14" t="s">
        <v>187</v>
      </c>
      <c r="W23" s="14" t="s">
        <v>188</v>
      </c>
      <c r="X23" s="14" t="s">
        <v>48</v>
      </c>
      <c r="Y23" s="14" t="s">
        <v>49</v>
      </c>
      <c r="Z23" s="14" t="s">
        <v>189</v>
      </c>
      <c r="AA23" s="14" t="s">
        <v>190</v>
      </c>
      <c r="AB23" s="14" t="s">
        <v>52</v>
      </c>
      <c r="AC23" s="14"/>
      <c r="AD23" s="14" t="s">
        <v>68</v>
      </c>
      <c r="AE23" s="14" t="s">
        <v>191</v>
      </c>
      <c r="AF23" s="14" t="s">
        <v>55</v>
      </c>
      <c r="AG23" s="42">
        <v>2018</v>
      </c>
    </row>
    <row r="24" spans="1:33" s="2" customFormat="1" ht="57.75" customHeight="1">
      <c r="A24" s="13">
        <v>20</v>
      </c>
      <c r="B24" s="14" t="s">
        <v>192</v>
      </c>
      <c r="C24" s="14" t="s">
        <v>40</v>
      </c>
      <c r="D24" s="14" t="s">
        <v>123</v>
      </c>
      <c r="E24" s="14" t="s">
        <v>193</v>
      </c>
      <c r="F24" s="14" t="s">
        <v>194</v>
      </c>
      <c r="G24" s="14" t="s">
        <v>185</v>
      </c>
      <c r="H24" s="14">
        <v>30</v>
      </c>
      <c r="I24" s="14" t="s">
        <v>81</v>
      </c>
      <c r="J24" s="14">
        <v>20</v>
      </c>
      <c r="K24" s="14">
        <v>12</v>
      </c>
      <c r="L24" s="14">
        <v>8</v>
      </c>
      <c r="M24" s="14">
        <v>0</v>
      </c>
      <c r="N24" s="14">
        <v>0</v>
      </c>
      <c r="O24" s="14" t="s">
        <v>195</v>
      </c>
      <c r="P24" s="14">
        <v>213</v>
      </c>
      <c r="Q24" s="14">
        <v>83</v>
      </c>
      <c r="R24" s="14">
        <f t="shared" si="0"/>
        <v>130</v>
      </c>
      <c r="S24" s="14">
        <v>83</v>
      </c>
      <c r="T24" s="31">
        <f t="shared" si="1"/>
        <v>0.24096385542168675</v>
      </c>
      <c r="U24" s="14">
        <v>0.1</v>
      </c>
      <c r="V24" s="14" t="s">
        <v>187</v>
      </c>
      <c r="W24" s="14" t="s">
        <v>188</v>
      </c>
      <c r="X24" s="14" t="s">
        <v>48</v>
      </c>
      <c r="Y24" s="14" t="s">
        <v>49</v>
      </c>
      <c r="Z24" s="14" t="s">
        <v>102</v>
      </c>
      <c r="AA24" s="14" t="s">
        <v>103</v>
      </c>
      <c r="AB24" s="14" t="s">
        <v>52</v>
      </c>
      <c r="AC24" s="14"/>
      <c r="AD24" s="14" t="s">
        <v>68</v>
      </c>
      <c r="AE24" s="14" t="s">
        <v>191</v>
      </c>
      <c r="AF24" s="14" t="s">
        <v>55</v>
      </c>
      <c r="AG24" s="42">
        <v>2018</v>
      </c>
    </row>
    <row r="25" spans="1:33" s="2" customFormat="1" ht="54.75" customHeight="1">
      <c r="A25" s="13">
        <v>21</v>
      </c>
      <c r="B25" s="14" t="s">
        <v>196</v>
      </c>
      <c r="C25" s="14" t="s">
        <v>40</v>
      </c>
      <c r="D25" s="14" t="s">
        <v>123</v>
      </c>
      <c r="E25" s="14" t="s">
        <v>197</v>
      </c>
      <c r="F25" s="14" t="s">
        <v>194</v>
      </c>
      <c r="G25" s="14" t="s">
        <v>185</v>
      </c>
      <c r="H25" s="14">
        <v>30</v>
      </c>
      <c r="I25" s="14" t="s">
        <v>81</v>
      </c>
      <c r="J25" s="14">
        <v>20</v>
      </c>
      <c r="K25" s="14">
        <v>12</v>
      </c>
      <c r="L25" s="14">
        <v>8</v>
      </c>
      <c r="M25" s="14">
        <v>0</v>
      </c>
      <c r="N25" s="14">
        <v>0</v>
      </c>
      <c r="O25" s="14" t="s">
        <v>195</v>
      </c>
      <c r="P25" s="14">
        <v>366</v>
      </c>
      <c r="Q25" s="14">
        <v>105</v>
      </c>
      <c r="R25" s="14">
        <f t="shared" si="0"/>
        <v>261</v>
      </c>
      <c r="S25" s="14">
        <v>105</v>
      </c>
      <c r="T25" s="31">
        <f t="shared" si="1"/>
        <v>0.19047619047619047</v>
      </c>
      <c r="U25" s="14">
        <v>0.01</v>
      </c>
      <c r="V25" s="14" t="s">
        <v>187</v>
      </c>
      <c r="W25" s="14" t="s">
        <v>188</v>
      </c>
      <c r="X25" s="14" t="s">
        <v>48</v>
      </c>
      <c r="Y25" s="14" t="s">
        <v>49</v>
      </c>
      <c r="Z25" s="14" t="s">
        <v>198</v>
      </c>
      <c r="AA25" s="14" t="s">
        <v>199</v>
      </c>
      <c r="AB25" s="14" t="s">
        <v>52</v>
      </c>
      <c r="AC25" s="14"/>
      <c r="AD25" s="14" t="s">
        <v>177</v>
      </c>
      <c r="AE25" s="14" t="s">
        <v>178</v>
      </c>
      <c r="AF25" s="14" t="s">
        <v>55</v>
      </c>
      <c r="AG25" s="42">
        <v>2018</v>
      </c>
    </row>
    <row r="26" spans="1:33" s="2" customFormat="1" ht="57.75" customHeight="1">
      <c r="A26" s="13">
        <v>22</v>
      </c>
      <c r="B26" s="14" t="s">
        <v>200</v>
      </c>
      <c r="C26" s="14" t="s">
        <v>40</v>
      </c>
      <c r="D26" s="14" t="s">
        <v>123</v>
      </c>
      <c r="E26" s="14" t="s">
        <v>151</v>
      </c>
      <c r="F26" s="14" t="s">
        <v>201</v>
      </c>
      <c r="G26" s="14" t="s">
        <v>185</v>
      </c>
      <c r="H26" s="14">
        <v>18</v>
      </c>
      <c r="I26" s="14" t="s">
        <v>81</v>
      </c>
      <c r="J26" s="14">
        <v>20</v>
      </c>
      <c r="K26" s="14">
        <v>12</v>
      </c>
      <c r="L26" s="14">
        <v>8</v>
      </c>
      <c r="M26" s="14">
        <v>0</v>
      </c>
      <c r="N26" s="14">
        <v>0</v>
      </c>
      <c r="O26" s="14" t="s">
        <v>202</v>
      </c>
      <c r="P26" s="14">
        <v>633</v>
      </c>
      <c r="Q26" s="14">
        <v>422</v>
      </c>
      <c r="R26" s="14">
        <f t="shared" si="0"/>
        <v>211</v>
      </c>
      <c r="S26" s="14">
        <v>422</v>
      </c>
      <c r="T26" s="31">
        <f t="shared" si="1"/>
        <v>0.04739336492890995</v>
      </c>
      <c r="U26" s="14">
        <v>0.05</v>
      </c>
      <c r="V26" s="14" t="s">
        <v>187</v>
      </c>
      <c r="W26" s="14" t="s">
        <v>188</v>
      </c>
      <c r="X26" s="14" t="s">
        <v>48</v>
      </c>
      <c r="Y26" s="14" t="s">
        <v>49</v>
      </c>
      <c r="Z26" s="14" t="s">
        <v>154</v>
      </c>
      <c r="AA26" s="14" t="s">
        <v>155</v>
      </c>
      <c r="AB26" s="14" t="s">
        <v>52</v>
      </c>
      <c r="AC26" s="14"/>
      <c r="AD26" s="14" t="s">
        <v>203</v>
      </c>
      <c r="AE26" s="14" t="s">
        <v>204</v>
      </c>
      <c r="AF26" s="14" t="s">
        <v>55</v>
      </c>
      <c r="AG26" s="42">
        <v>2018</v>
      </c>
    </row>
    <row r="27" spans="1:33" s="2" customFormat="1" ht="57.75" customHeight="1">
      <c r="A27" s="13">
        <v>23</v>
      </c>
      <c r="B27" s="14" t="s">
        <v>205</v>
      </c>
      <c r="C27" s="14" t="s">
        <v>40</v>
      </c>
      <c r="D27" s="14" t="s">
        <v>123</v>
      </c>
      <c r="E27" s="14" t="s">
        <v>206</v>
      </c>
      <c r="F27" s="14" t="s">
        <v>207</v>
      </c>
      <c r="G27" s="14" t="s">
        <v>185</v>
      </c>
      <c r="H27" s="14">
        <v>20</v>
      </c>
      <c r="I27" s="14" t="s">
        <v>81</v>
      </c>
      <c r="J27" s="14">
        <v>20</v>
      </c>
      <c r="K27" s="14">
        <v>12</v>
      </c>
      <c r="L27" s="14">
        <v>8</v>
      </c>
      <c r="M27" s="14">
        <v>0</v>
      </c>
      <c r="N27" s="14">
        <v>0</v>
      </c>
      <c r="O27" s="14" t="s">
        <v>186</v>
      </c>
      <c r="P27" s="14">
        <v>420</v>
      </c>
      <c r="Q27" s="14">
        <v>210</v>
      </c>
      <c r="R27" s="14">
        <f t="shared" si="0"/>
        <v>210</v>
      </c>
      <c r="S27" s="14">
        <v>210</v>
      </c>
      <c r="T27" s="31">
        <f t="shared" si="1"/>
        <v>0.09523809523809523</v>
      </c>
      <c r="U27" s="14">
        <v>0.2</v>
      </c>
      <c r="V27" s="14" t="s">
        <v>187</v>
      </c>
      <c r="W27" s="14" t="s">
        <v>188</v>
      </c>
      <c r="X27" s="14" t="s">
        <v>48</v>
      </c>
      <c r="Y27" s="14" t="s">
        <v>49</v>
      </c>
      <c r="Z27" s="14" t="s">
        <v>208</v>
      </c>
      <c r="AA27" s="14" t="s">
        <v>209</v>
      </c>
      <c r="AB27" s="14" t="s">
        <v>52</v>
      </c>
      <c r="AC27" s="14"/>
      <c r="AD27" s="14" t="s">
        <v>203</v>
      </c>
      <c r="AE27" s="14" t="s">
        <v>204</v>
      </c>
      <c r="AF27" s="14" t="s">
        <v>55</v>
      </c>
      <c r="AG27" s="42">
        <v>2018</v>
      </c>
    </row>
    <row r="28" spans="1:33" s="2" customFormat="1" ht="57.75" customHeight="1">
      <c r="A28" s="13">
        <v>24</v>
      </c>
      <c r="B28" s="14" t="s">
        <v>210</v>
      </c>
      <c r="C28" s="14" t="s">
        <v>40</v>
      </c>
      <c r="D28" s="14" t="s">
        <v>41</v>
      </c>
      <c r="E28" s="14" t="s">
        <v>180</v>
      </c>
      <c r="F28" s="14" t="s">
        <v>211</v>
      </c>
      <c r="G28" s="14" t="s">
        <v>44</v>
      </c>
      <c r="H28" s="14">
        <v>100</v>
      </c>
      <c r="I28" s="14">
        <v>2</v>
      </c>
      <c r="J28" s="14">
        <v>19</v>
      </c>
      <c r="K28" s="14">
        <v>7.8</v>
      </c>
      <c r="L28" s="14">
        <v>2.4</v>
      </c>
      <c r="M28" s="14">
        <v>6</v>
      </c>
      <c r="N28" s="14">
        <v>2.8</v>
      </c>
      <c r="O28" s="14" t="s">
        <v>212</v>
      </c>
      <c r="P28" s="14">
        <v>100</v>
      </c>
      <c r="Q28" s="14">
        <v>50</v>
      </c>
      <c r="R28" s="14">
        <f t="shared" si="0"/>
        <v>50</v>
      </c>
      <c r="S28" s="14">
        <v>50</v>
      </c>
      <c r="T28" s="31">
        <f t="shared" si="1"/>
        <v>0.38</v>
      </c>
      <c r="U28" s="14">
        <v>0.01</v>
      </c>
      <c r="V28" s="14" t="s">
        <v>46</v>
      </c>
      <c r="W28" s="14" t="s">
        <v>47</v>
      </c>
      <c r="X28" s="14" t="s">
        <v>48</v>
      </c>
      <c r="Y28" s="14" t="s">
        <v>49</v>
      </c>
      <c r="Z28" s="14" t="s">
        <v>65</v>
      </c>
      <c r="AA28" s="14" t="s">
        <v>161</v>
      </c>
      <c r="AB28" s="14" t="s">
        <v>52</v>
      </c>
      <c r="AC28" s="14"/>
      <c r="AD28" s="14" t="s">
        <v>191</v>
      </c>
      <c r="AE28" s="14" t="s">
        <v>213</v>
      </c>
      <c r="AF28" s="14" t="s">
        <v>55</v>
      </c>
      <c r="AG28" s="42">
        <v>2018</v>
      </c>
    </row>
    <row r="29" spans="1:33" s="3" customFormat="1" ht="57.75" customHeight="1">
      <c r="A29" s="13">
        <v>25</v>
      </c>
      <c r="B29" s="14" t="s">
        <v>214</v>
      </c>
      <c r="C29" s="15" t="s">
        <v>40</v>
      </c>
      <c r="D29" s="15" t="s">
        <v>57</v>
      </c>
      <c r="E29" s="15" t="s">
        <v>215</v>
      </c>
      <c r="F29" s="15" t="s">
        <v>216</v>
      </c>
      <c r="G29" s="15" t="s">
        <v>80</v>
      </c>
      <c r="H29" s="15">
        <v>1</v>
      </c>
      <c r="I29" s="15" t="s">
        <v>217</v>
      </c>
      <c r="J29" s="15">
        <v>40</v>
      </c>
      <c r="K29" s="15">
        <v>0</v>
      </c>
      <c r="L29" s="15">
        <v>40</v>
      </c>
      <c r="M29" s="15">
        <v>0</v>
      </c>
      <c r="N29" s="15">
        <v>0</v>
      </c>
      <c r="O29" s="14" t="s">
        <v>82</v>
      </c>
      <c r="P29" s="14">
        <v>680</v>
      </c>
      <c r="Q29" s="14">
        <v>420</v>
      </c>
      <c r="R29" s="14">
        <v>260</v>
      </c>
      <c r="S29" s="14">
        <v>0</v>
      </c>
      <c r="T29" s="31">
        <v>0</v>
      </c>
      <c r="U29" s="14">
        <v>0.1</v>
      </c>
      <c r="V29" s="14" t="s">
        <v>218</v>
      </c>
      <c r="W29" s="14" t="s">
        <v>219</v>
      </c>
      <c r="X29" s="14" t="s">
        <v>48</v>
      </c>
      <c r="Y29" s="14" t="s">
        <v>49</v>
      </c>
      <c r="Z29" s="14" t="s">
        <v>73</v>
      </c>
      <c r="AA29" s="14" t="s">
        <v>74</v>
      </c>
      <c r="AB29" s="14" t="s">
        <v>220</v>
      </c>
      <c r="AC29" s="14">
        <v>40</v>
      </c>
      <c r="AD29" s="14" t="s">
        <v>221</v>
      </c>
      <c r="AE29" s="14" t="s">
        <v>222</v>
      </c>
      <c r="AF29" s="14" t="s">
        <v>55</v>
      </c>
      <c r="AG29" s="43" t="s">
        <v>223</v>
      </c>
    </row>
    <row r="30" spans="1:33" s="4" customFormat="1" ht="30" customHeight="1">
      <c r="A30" s="13"/>
      <c r="B30" s="14" t="s">
        <v>224</v>
      </c>
      <c r="C30" s="14"/>
      <c r="D30" s="14"/>
      <c r="E30" s="14"/>
      <c r="F30" s="14"/>
      <c r="G30" s="14"/>
      <c r="H30" s="14">
        <f aca="true" t="shared" si="2" ref="H30:N30">SUM(H5:H29)</f>
        <v>8244</v>
      </c>
      <c r="I30" s="14">
        <f t="shared" si="2"/>
        <v>38</v>
      </c>
      <c r="J30" s="14">
        <f t="shared" si="2"/>
        <v>1504.5</v>
      </c>
      <c r="K30" s="14">
        <f t="shared" si="2"/>
        <v>954.5</v>
      </c>
      <c r="L30" s="14">
        <f t="shared" si="2"/>
        <v>455.2</v>
      </c>
      <c r="M30" s="14">
        <f t="shared" si="2"/>
        <v>92</v>
      </c>
      <c r="N30" s="14">
        <f t="shared" si="2"/>
        <v>2.8</v>
      </c>
      <c r="O30" s="14"/>
      <c r="P30" s="14">
        <f aca="true" t="shared" si="3" ref="P30:R30">SUM(P5:P29)</f>
        <v>17741</v>
      </c>
      <c r="Q30" s="14">
        <f t="shared" si="3"/>
        <v>11330</v>
      </c>
      <c r="R30" s="14">
        <f t="shared" si="3"/>
        <v>6411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>
        <f>SUM(AC3:AC29)</f>
        <v>40</v>
      </c>
      <c r="AD30" s="14"/>
      <c r="AE30" s="14"/>
      <c r="AF30" s="14"/>
      <c r="AG30" s="44"/>
    </row>
    <row r="31" spans="1:33" s="4" customFormat="1" ht="51" customHeight="1">
      <c r="A31" s="13">
        <v>26</v>
      </c>
      <c r="B31" s="14" t="s">
        <v>225</v>
      </c>
      <c r="C31" s="14" t="s">
        <v>226</v>
      </c>
      <c r="D31" s="14" t="s">
        <v>57</v>
      </c>
      <c r="E31" s="14" t="s">
        <v>227</v>
      </c>
      <c r="F31" s="14" t="s">
        <v>228</v>
      </c>
      <c r="G31" s="14"/>
      <c r="H31" s="14"/>
      <c r="I31" s="14">
        <v>10</v>
      </c>
      <c r="J31" s="14">
        <v>200</v>
      </c>
      <c r="K31" s="14">
        <v>0</v>
      </c>
      <c r="L31" s="14">
        <v>200</v>
      </c>
      <c r="M31" s="14">
        <v>0</v>
      </c>
      <c r="N31" s="14">
        <v>0</v>
      </c>
      <c r="O31" s="14"/>
      <c r="P31" s="14">
        <v>1530</v>
      </c>
      <c r="Q31" s="14">
        <v>1530</v>
      </c>
      <c r="R31" s="14">
        <f aca="true" t="shared" si="4" ref="R31:R58">P31-Q31</f>
        <v>0</v>
      </c>
      <c r="S31" s="14">
        <v>1530</v>
      </c>
      <c r="T31" s="31">
        <f aca="true" t="shared" si="5" ref="T31:T55">J31/Q31</f>
        <v>0.13071895424836602</v>
      </c>
      <c r="U31" s="14">
        <v>1.06</v>
      </c>
      <c r="V31" s="14" t="s">
        <v>111</v>
      </c>
      <c r="W31" s="14" t="s">
        <v>112</v>
      </c>
      <c r="X31" s="14" t="s">
        <v>48</v>
      </c>
      <c r="Y31" s="14" t="s">
        <v>49</v>
      </c>
      <c r="Z31" s="14" t="s">
        <v>229</v>
      </c>
      <c r="AA31" s="14" t="s">
        <v>230</v>
      </c>
      <c r="AB31" s="14" t="s">
        <v>220</v>
      </c>
      <c r="AC31" s="14">
        <v>200</v>
      </c>
      <c r="AD31" s="14" t="s">
        <v>231</v>
      </c>
      <c r="AE31" s="14" t="s">
        <v>232</v>
      </c>
      <c r="AF31" s="14" t="s">
        <v>220</v>
      </c>
      <c r="AG31" s="44" t="s">
        <v>233</v>
      </c>
    </row>
    <row r="32" spans="1:33" s="4" customFormat="1" ht="57.75" customHeight="1">
      <c r="A32" s="13">
        <v>27</v>
      </c>
      <c r="B32" s="14" t="s">
        <v>234</v>
      </c>
      <c r="C32" s="15" t="s">
        <v>226</v>
      </c>
      <c r="D32" s="15" t="s">
        <v>57</v>
      </c>
      <c r="E32" s="15" t="s">
        <v>235</v>
      </c>
      <c r="F32" s="15" t="s">
        <v>236</v>
      </c>
      <c r="G32" s="14" t="s">
        <v>100</v>
      </c>
      <c r="H32" s="15">
        <v>5000</v>
      </c>
      <c r="I32" s="15">
        <v>4</v>
      </c>
      <c r="J32" s="15">
        <v>100</v>
      </c>
      <c r="K32" s="15">
        <v>0</v>
      </c>
      <c r="L32" s="15">
        <v>100</v>
      </c>
      <c r="M32" s="15">
        <v>0</v>
      </c>
      <c r="N32" s="15">
        <v>0</v>
      </c>
      <c r="O32" s="15" t="s">
        <v>237</v>
      </c>
      <c r="P32" s="15">
        <v>8000</v>
      </c>
      <c r="Q32" s="15">
        <v>7200</v>
      </c>
      <c r="R32" s="14">
        <f t="shared" si="4"/>
        <v>800</v>
      </c>
      <c r="S32" s="15">
        <v>1300</v>
      </c>
      <c r="T32" s="32">
        <v>150</v>
      </c>
      <c r="U32" s="15">
        <v>0.01</v>
      </c>
      <c r="V32" s="14" t="s">
        <v>83</v>
      </c>
      <c r="W32" s="14" t="s">
        <v>84</v>
      </c>
      <c r="X32" s="14" t="s">
        <v>48</v>
      </c>
      <c r="Y32" s="14" t="s">
        <v>49</v>
      </c>
      <c r="Z32" s="14" t="s">
        <v>238</v>
      </c>
      <c r="AA32" s="14" t="s">
        <v>239</v>
      </c>
      <c r="AB32" s="14" t="s">
        <v>220</v>
      </c>
      <c r="AC32" s="14">
        <v>100</v>
      </c>
      <c r="AD32" s="15" t="s">
        <v>240</v>
      </c>
      <c r="AE32" s="15" t="s">
        <v>232</v>
      </c>
      <c r="AF32" s="14" t="s">
        <v>220</v>
      </c>
      <c r="AG32" s="44" t="s">
        <v>241</v>
      </c>
    </row>
    <row r="33" spans="1:33" s="4" customFormat="1" ht="36" customHeight="1">
      <c r="A33" s="13"/>
      <c r="B33" s="14" t="s">
        <v>224</v>
      </c>
      <c r="C33" s="15"/>
      <c r="D33" s="15"/>
      <c r="E33" s="15"/>
      <c r="F33" s="15"/>
      <c r="G33" s="14"/>
      <c r="H33" s="15"/>
      <c r="I33" s="15"/>
      <c r="J33" s="15">
        <f aca="true" t="shared" si="6" ref="J33:R33">SUM(J31:J32)</f>
        <v>300</v>
      </c>
      <c r="K33" s="15">
        <f t="shared" si="6"/>
        <v>0</v>
      </c>
      <c r="L33" s="15">
        <f t="shared" si="6"/>
        <v>300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9530</v>
      </c>
      <c r="Q33" s="15">
        <f t="shared" si="6"/>
        <v>8730</v>
      </c>
      <c r="R33" s="15">
        <f t="shared" si="6"/>
        <v>800</v>
      </c>
      <c r="S33" s="15"/>
      <c r="T33" s="32"/>
      <c r="U33" s="15"/>
      <c r="V33" s="14"/>
      <c r="W33" s="14"/>
      <c r="X33" s="14"/>
      <c r="Y33" s="14"/>
      <c r="Z33" s="14"/>
      <c r="AA33" s="14"/>
      <c r="AB33" s="14"/>
      <c r="AC33" s="14">
        <v>300</v>
      </c>
      <c r="AD33" s="15"/>
      <c r="AE33" s="15"/>
      <c r="AF33" s="14"/>
      <c r="AG33" s="44"/>
    </row>
    <row r="34" spans="1:33" s="5" customFormat="1" ht="57.75" customHeight="1">
      <c r="A34" s="13">
        <v>28</v>
      </c>
      <c r="B34" s="14" t="s">
        <v>242</v>
      </c>
      <c r="C34" s="14" t="s">
        <v>226</v>
      </c>
      <c r="D34" s="14" t="s">
        <v>57</v>
      </c>
      <c r="E34" s="14" t="s">
        <v>154</v>
      </c>
      <c r="F34" s="14" t="s">
        <v>243</v>
      </c>
      <c r="G34" s="14" t="s">
        <v>100</v>
      </c>
      <c r="H34" s="14">
        <v>60</v>
      </c>
      <c r="I34" s="14" t="s">
        <v>244</v>
      </c>
      <c r="J34" s="14">
        <v>12</v>
      </c>
      <c r="K34" s="14">
        <v>0</v>
      </c>
      <c r="L34" s="14">
        <v>12</v>
      </c>
      <c r="M34" s="14">
        <v>0</v>
      </c>
      <c r="N34" s="14">
        <v>0</v>
      </c>
      <c r="O34" s="14" t="s">
        <v>245</v>
      </c>
      <c r="P34" s="14">
        <v>652</v>
      </c>
      <c r="Q34" s="14">
        <v>285</v>
      </c>
      <c r="R34" s="14">
        <f t="shared" si="4"/>
        <v>367</v>
      </c>
      <c r="S34" s="14">
        <v>285</v>
      </c>
      <c r="T34" s="31">
        <f t="shared" si="5"/>
        <v>0.042105263157894736</v>
      </c>
      <c r="U34" s="14">
        <v>0.05</v>
      </c>
      <c r="V34" s="14" t="s">
        <v>111</v>
      </c>
      <c r="W34" s="14" t="s">
        <v>112</v>
      </c>
      <c r="X34" s="14" t="s">
        <v>48</v>
      </c>
      <c r="Y34" s="14" t="s">
        <v>49</v>
      </c>
      <c r="Z34" s="14" t="s">
        <v>151</v>
      </c>
      <c r="AA34" s="14" t="s">
        <v>155</v>
      </c>
      <c r="AB34" s="14" t="s">
        <v>220</v>
      </c>
      <c r="AC34" s="14">
        <f>L34*0.2</f>
        <v>2.4000000000000004</v>
      </c>
      <c r="AD34" s="14" t="s">
        <v>246</v>
      </c>
      <c r="AE34" s="14" t="s">
        <v>247</v>
      </c>
      <c r="AF34" s="14" t="s">
        <v>220</v>
      </c>
      <c r="AG34" s="45"/>
    </row>
    <row r="35" spans="1:33" s="5" customFormat="1" ht="57.75" customHeight="1">
      <c r="A35" s="13">
        <v>29</v>
      </c>
      <c r="B35" s="14" t="s">
        <v>248</v>
      </c>
      <c r="C35" s="14" t="s">
        <v>226</v>
      </c>
      <c r="D35" s="14" t="s">
        <v>123</v>
      </c>
      <c r="E35" s="14" t="s">
        <v>164</v>
      </c>
      <c r="F35" s="14" t="s">
        <v>249</v>
      </c>
      <c r="G35" s="14" t="s">
        <v>100</v>
      </c>
      <c r="H35" s="14">
        <v>190</v>
      </c>
      <c r="I35" s="14" t="s">
        <v>61</v>
      </c>
      <c r="J35" s="14">
        <v>190</v>
      </c>
      <c r="K35" s="14">
        <v>0</v>
      </c>
      <c r="L35" s="14">
        <v>190</v>
      </c>
      <c r="M35" s="14">
        <v>0</v>
      </c>
      <c r="N35" s="14">
        <v>0</v>
      </c>
      <c r="O35" s="14" t="s">
        <v>153</v>
      </c>
      <c r="P35" s="14">
        <v>301</v>
      </c>
      <c r="Q35" s="14">
        <v>154</v>
      </c>
      <c r="R35" s="14">
        <f t="shared" si="4"/>
        <v>147</v>
      </c>
      <c r="S35" s="14">
        <v>154</v>
      </c>
      <c r="T35" s="31">
        <f t="shared" si="5"/>
        <v>1.2337662337662338</v>
      </c>
      <c r="U35" s="14">
        <v>0.6</v>
      </c>
      <c r="V35" s="14" t="s">
        <v>134</v>
      </c>
      <c r="W35" s="14" t="s">
        <v>135</v>
      </c>
      <c r="X35" s="14" t="s">
        <v>250</v>
      </c>
      <c r="Y35" s="14" t="s">
        <v>49</v>
      </c>
      <c r="Z35" s="14" t="s">
        <v>167</v>
      </c>
      <c r="AA35" s="14" t="s">
        <v>168</v>
      </c>
      <c r="AB35" s="14" t="s">
        <v>220</v>
      </c>
      <c r="AC35" s="14">
        <f aca="true" t="shared" si="7" ref="AC35:AC58">L35*0.2</f>
        <v>38</v>
      </c>
      <c r="AD35" s="14" t="s">
        <v>251</v>
      </c>
      <c r="AE35" s="14" t="s">
        <v>252</v>
      </c>
      <c r="AF35" s="14" t="s">
        <v>220</v>
      </c>
      <c r="AG35" s="45"/>
    </row>
    <row r="36" spans="1:33" s="5" customFormat="1" ht="57.75" customHeight="1">
      <c r="A36" s="13">
        <v>30</v>
      </c>
      <c r="B36" s="14" t="s">
        <v>253</v>
      </c>
      <c r="C36" s="14" t="s">
        <v>226</v>
      </c>
      <c r="D36" s="14" t="s">
        <v>123</v>
      </c>
      <c r="E36" s="14" t="s">
        <v>151</v>
      </c>
      <c r="F36" s="14" t="s">
        <v>254</v>
      </c>
      <c r="G36" s="14" t="s">
        <v>255</v>
      </c>
      <c r="H36" s="14">
        <v>5000</v>
      </c>
      <c r="I36" s="14">
        <v>3</v>
      </c>
      <c r="J36" s="14">
        <v>30</v>
      </c>
      <c r="K36" s="14">
        <v>0</v>
      </c>
      <c r="L36" s="14">
        <v>30</v>
      </c>
      <c r="M36" s="14">
        <v>0</v>
      </c>
      <c r="N36" s="14">
        <v>0</v>
      </c>
      <c r="O36" s="14" t="s">
        <v>256</v>
      </c>
      <c r="P36" s="14">
        <v>652</v>
      </c>
      <c r="Q36" s="14">
        <v>285</v>
      </c>
      <c r="R36" s="14">
        <f t="shared" si="4"/>
        <v>367</v>
      </c>
      <c r="S36" s="14">
        <v>285</v>
      </c>
      <c r="T36" s="31">
        <f t="shared" si="5"/>
        <v>0.10526315789473684</v>
      </c>
      <c r="U36" s="14">
        <v>0.1</v>
      </c>
      <c r="V36" s="14" t="s">
        <v>63</v>
      </c>
      <c r="W36" s="14" t="s">
        <v>64</v>
      </c>
      <c r="X36" s="14" t="s">
        <v>48</v>
      </c>
      <c r="Y36" s="14" t="s">
        <v>49</v>
      </c>
      <c r="Z36" s="14" t="s">
        <v>151</v>
      </c>
      <c r="AA36" s="14" t="s">
        <v>155</v>
      </c>
      <c r="AB36" s="14" t="s">
        <v>220</v>
      </c>
      <c r="AC36" s="14">
        <f t="shared" si="7"/>
        <v>6</v>
      </c>
      <c r="AD36" s="14" t="s">
        <v>257</v>
      </c>
      <c r="AE36" s="14" t="s">
        <v>240</v>
      </c>
      <c r="AF36" s="14" t="s">
        <v>220</v>
      </c>
      <c r="AG36" s="45"/>
    </row>
    <row r="37" spans="1:33" s="5" customFormat="1" ht="57.75" customHeight="1">
      <c r="A37" s="13">
        <v>31</v>
      </c>
      <c r="B37" s="14" t="s">
        <v>258</v>
      </c>
      <c r="C37" s="14" t="s">
        <v>40</v>
      </c>
      <c r="D37" s="14" t="s">
        <v>41</v>
      </c>
      <c r="E37" s="14" t="s">
        <v>259</v>
      </c>
      <c r="F37" s="14" t="s">
        <v>260</v>
      </c>
      <c r="G37" s="14" t="s">
        <v>80</v>
      </c>
      <c r="H37" s="14">
        <v>1</v>
      </c>
      <c r="I37" s="14">
        <v>1</v>
      </c>
      <c r="J37" s="14">
        <v>48</v>
      </c>
      <c r="K37" s="14">
        <v>28</v>
      </c>
      <c r="L37" s="14">
        <v>20</v>
      </c>
      <c r="M37" s="14">
        <v>0</v>
      </c>
      <c r="N37" s="14">
        <v>0</v>
      </c>
      <c r="O37" s="14" t="s">
        <v>261</v>
      </c>
      <c r="P37" s="14">
        <v>847</v>
      </c>
      <c r="Q37" s="14">
        <v>367</v>
      </c>
      <c r="R37" s="14">
        <f t="shared" si="4"/>
        <v>480</v>
      </c>
      <c r="S37" s="14">
        <v>367</v>
      </c>
      <c r="T37" s="31">
        <f t="shared" si="5"/>
        <v>0.1307901907356948</v>
      </c>
      <c r="U37" s="14">
        <v>0.2</v>
      </c>
      <c r="V37" s="14" t="s">
        <v>63</v>
      </c>
      <c r="W37" s="14" t="s">
        <v>64</v>
      </c>
      <c r="X37" s="14" t="s">
        <v>48</v>
      </c>
      <c r="Y37" s="14" t="s">
        <v>49</v>
      </c>
      <c r="Z37" s="14" t="s">
        <v>262</v>
      </c>
      <c r="AA37" s="14" t="s">
        <v>263</v>
      </c>
      <c r="AB37" s="14" t="s">
        <v>220</v>
      </c>
      <c r="AC37" s="14">
        <f t="shared" si="7"/>
        <v>4</v>
      </c>
      <c r="AD37" s="14" t="s">
        <v>264</v>
      </c>
      <c r="AE37" s="14" t="s">
        <v>265</v>
      </c>
      <c r="AF37" s="14" t="s">
        <v>220</v>
      </c>
      <c r="AG37" s="45"/>
    </row>
    <row r="38" spans="1:33" s="5" customFormat="1" ht="48.75" customHeight="1">
      <c r="A38" s="13">
        <v>32</v>
      </c>
      <c r="B38" s="14" t="s">
        <v>266</v>
      </c>
      <c r="C38" s="14" t="s">
        <v>226</v>
      </c>
      <c r="D38" s="14" t="s">
        <v>123</v>
      </c>
      <c r="E38" s="14" t="s">
        <v>267</v>
      </c>
      <c r="F38" s="14" t="s">
        <v>268</v>
      </c>
      <c r="G38" s="14" t="s">
        <v>185</v>
      </c>
      <c r="H38" s="14">
        <v>15</v>
      </c>
      <c r="I38" s="14">
        <v>4</v>
      </c>
      <c r="J38" s="14">
        <v>20</v>
      </c>
      <c r="K38" s="14">
        <v>0</v>
      </c>
      <c r="L38" s="14">
        <v>20</v>
      </c>
      <c r="M38" s="14">
        <v>0</v>
      </c>
      <c r="N38" s="14">
        <v>0</v>
      </c>
      <c r="O38" s="14" t="s">
        <v>269</v>
      </c>
      <c r="P38" s="14">
        <v>530</v>
      </c>
      <c r="Q38" s="14">
        <v>478</v>
      </c>
      <c r="R38" s="14">
        <f t="shared" si="4"/>
        <v>52</v>
      </c>
      <c r="S38" s="14">
        <v>478</v>
      </c>
      <c r="T38" s="31">
        <f t="shared" si="5"/>
        <v>0.04184100418410042</v>
      </c>
      <c r="U38" s="14">
        <v>0.04</v>
      </c>
      <c r="V38" s="14" t="s">
        <v>187</v>
      </c>
      <c r="W38" s="14" t="s">
        <v>188</v>
      </c>
      <c r="X38" s="14" t="s">
        <v>48</v>
      </c>
      <c r="Y38" s="14" t="s">
        <v>49</v>
      </c>
      <c r="Z38" s="14" t="s">
        <v>262</v>
      </c>
      <c r="AA38" s="14" t="s">
        <v>263</v>
      </c>
      <c r="AB38" s="14" t="s">
        <v>220</v>
      </c>
      <c r="AC38" s="14">
        <f t="shared" si="7"/>
        <v>4</v>
      </c>
      <c r="AD38" s="14" t="s">
        <v>270</v>
      </c>
      <c r="AE38" s="14" t="s">
        <v>271</v>
      </c>
      <c r="AF38" s="14" t="s">
        <v>220</v>
      </c>
      <c r="AG38" s="45"/>
    </row>
    <row r="39" spans="1:33" s="5" customFormat="1" ht="48.75" customHeight="1">
      <c r="A39" s="13">
        <v>33</v>
      </c>
      <c r="B39" s="14" t="s">
        <v>272</v>
      </c>
      <c r="C39" s="14" t="s">
        <v>226</v>
      </c>
      <c r="D39" s="14" t="s">
        <v>41</v>
      </c>
      <c r="E39" s="14" t="s">
        <v>193</v>
      </c>
      <c r="F39" s="14" t="s">
        <v>273</v>
      </c>
      <c r="G39" s="14" t="s">
        <v>274</v>
      </c>
      <c r="H39" s="14">
        <v>3</v>
      </c>
      <c r="I39" s="14">
        <v>3</v>
      </c>
      <c r="J39" s="14">
        <v>40</v>
      </c>
      <c r="K39" s="14">
        <v>0</v>
      </c>
      <c r="L39" s="14">
        <v>40</v>
      </c>
      <c r="M39" s="14">
        <v>0</v>
      </c>
      <c r="N39" s="14">
        <v>0</v>
      </c>
      <c r="O39" s="14" t="s">
        <v>275</v>
      </c>
      <c r="P39" s="14">
        <v>745</v>
      </c>
      <c r="Q39" s="14">
        <v>340</v>
      </c>
      <c r="R39" s="14">
        <f t="shared" si="4"/>
        <v>405</v>
      </c>
      <c r="S39" s="14">
        <v>340</v>
      </c>
      <c r="T39" s="31">
        <f t="shared" si="5"/>
        <v>0.11764705882352941</v>
      </c>
      <c r="U39" s="14">
        <v>0.1</v>
      </c>
      <c r="V39" s="14" t="s">
        <v>83</v>
      </c>
      <c r="W39" s="14" t="s">
        <v>84</v>
      </c>
      <c r="X39" s="14" t="s">
        <v>48</v>
      </c>
      <c r="Y39" s="14" t="s">
        <v>49</v>
      </c>
      <c r="Z39" s="14" t="s">
        <v>102</v>
      </c>
      <c r="AA39" s="14" t="s">
        <v>276</v>
      </c>
      <c r="AB39" s="14" t="s">
        <v>220</v>
      </c>
      <c r="AC39" s="14">
        <f t="shared" si="7"/>
        <v>8</v>
      </c>
      <c r="AD39" s="14" t="s">
        <v>277</v>
      </c>
      <c r="AE39" s="14" t="s">
        <v>278</v>
      </c>
      <c r="AF39" s="14" t="s">
        <v>220</v>
      </c>
      <c r="AG39" s="45"/>
    </row>
    <row r="40" spans="1:33" s="5" customFormat="1" ht="48.75" customHeight="1">
      <c r="A40" s="13">
        <v>34</v>
      </c>
      <c r="B40" s="14" t="s">
        <v>279</v>
      </c>
      <c r="C40" s="14" t="s">
        <v>280</v>
      </c>
      <c r="D40" s="14" t="s">
        <v>123</v>
      </c>
      <c r="E40" s="14" t="s">
        <v>281</v>
      </c>
      <c r="F40" s="14" t="s">
        <v>282</v>
      </c>
      <c r="G40" s="14" t="s">
        <v>274</v>
      </c>
      <c r="H40" s="14">
        <v>1</v>
      </c>
      <c r="I40" s="14">
        <v>2</v>
      </c>
      <c r="J40" s="14">
        <v>5</v>
      </c>
      <c r="K40" s="14">
        <v>0</v>
      </c>
      <c r="L40" s="14">
        <v>5</v>
      </c>
      <c r="M40" s="14">
        <v>0</v>
      </c>
      <c r="N40" s="14">
        <v>0</v>
      </c>
      <c r="O40" s="14" t="s">
        <v>283</v>
      </c>
      <c r="P40" s="14">
        <v>450</v>
      </c>
      <c r="Q40" s="14">
        <v>250</v>
      </c>
      <c r="R40" s="14">
        <f t="shared" si="4"/>
        <v>200</v>
      </c>
      <c r="S40" s="14">
        <v>250</v>
      </c>
      <c r="T40" s="31">
        <f t="shared" si="5"/>
        <v>0.02</v>
      </c>
      <c r="U40" s="14">
        <v>0.1</v>
      </c>
      <c r="V40" s="14" t="s">
        <v>187</v>
      </c>
      <c r="W40" s="14" t="s">
        <v>188</v>
      </c>
      <c r="X40" s="14" t="s">
        <v>48</v>
      </c>
      <c r="Y40" s="14" t="s">
        <v>49</v>
      </c>
      <c r="Z40" s="14" t="s">
        <v>124</v>
      </c>
      <c r="AA40" s="14" t="s">
        <v>135</v>
      </c>
      <c r="AB40" s="14" t="s">
        <v>220</v>
      </c>
      <c r="AC40" s="14">
        <f t="shared" si="7"/>
        <v>1</v>
      </c>
      <c r="AD40" s="14" t="s">
        <v>68</v>
      </c>
      <c r="AE40" s="14" t="s">
        <v>191</v>
      </c>
      <c r="AF40" s="14" t="s">
        <v>220</v>
      </c>
      <c r="AG40" s="45"/>
    </row>
    <row r="41" spans="1:33" s="5" customFormat="1" ht="48.75" customHeight="1">
      <c r="A41" s="13">
        <v>35</v>
      </c>
      <c r="B41" s="14" t="s">
        <v>284</v>
      </c>
      <c r="C41" s="14" t="s">
        <v>226</v>
      </c>
      <c r="D41" s="14" t="s">
        <v>41</v>
      </c>
      <c r="E41" s="14" t="s">
        <v>124</v>
      </c>
      <c r="F41" s="14" t="s">
        <v>285</v>
      </c>
      <c r="G41" s="14" t="s">
        <v>44</v>
      </c>
      <c r="H41" s="14">
        <v>200</v>
      </c>
      <c r="I41" s="14">
        <v>3</v>
      </c>
      <c r="J41" s="14">
        <v>30</v>
      </c>
      <c r="K41" s="14">
        <v>0</v>
      </c>
      <c r="L41" s="14">
        <v>30</v>
      </c>
      <c r="M41" s="14">
        <v>0</v>
      </c>
      <c r="N41" s="14">
        <v>0</v>
      </c>
      <c r="O41" s="14" t="s">
        <v>286</v>
      </c>
      <c r="P41" s="14">
        <v>450</v>
      </c>
      <c r="Q41" s="14">
        <v>250</v>
      </c>
      <c r="R41" s="14">
        <f t="shared" si="4"/>
        <v>200</v>
      </c>
      <c r="S41" s="14">
        <v>250</v>
      </c>
      <c r="T41" s="31">
        <f t="shared" si="5"/>
        <v>0.12</v>
      </c>
      <c r="U41" s="14">
        <v>0.1</v>
      </c>
      <c r="V41" s="14" t="s">
        <v>83</v>
      </c>
      <c r="W41" s="14" t="s">
        <v>84</v>
      </c>
      <c r="X41" s="14" t="s">
        <v>48</v>
      </c>
      <c r="Y41" s="14" t="s">
        <v>49</v>
      </c>
      <c r="Z41" s="14" t="s">
        <v>189</v>
      </c>
      <c r="AA41" s="14" t="s">
        <v>135</v>
      </c>
      <c r="AB41" s="14" t="s">
        <v>220</v>
      </c>
      <c r="AC41" s="14">
        <f t="shared" si="7"/>
        <v>6</v>
      </c>
      <c r="AD41" s="14" t="s">
        <v>68</v>
      </c>
      <c r="AE41" s="14" t="s">
        <v>96</v>
      </c>
      <c r="AF41" s="14" t="s">
        <v>220</v>
      </c>
      <c r="AG41" s="45"/>
    </row>
    <row r="42" spans="1:33" s="5" customFormat="1" ht="72" customHeight="1">
      <c r="A42" s="13">
        <v>36</v>
      </c>
      <c r="B42" s="14" t="s">
        <v>287</v>
      </c>
      <c r="C42" s="14" t="s">
        <v>226</v>
      </c>
      <c r="D42" s="14" t="s">
        <v>123</v>
      </c>
      <c r="E42" s="14" t="s">
        <v>124</v>
      </c>
      <c r="F42" s="14" t="s">
        <v>288</v>
      </c>
      <c r="G42" s="14" t="s">
        <v>185</v>
      </c>
      <c r="H42" s="14">
        <v>2</v>
      </c>
      <c r="I42" s="14">
        <v>4</v>
      </c>
      <c r="J42" s="14">
        <v>20</v>
      </c>
      <c r="K42" s="14">
        <v>0</v>
      </c>
      <c r="L42" s="14">
        <v>20</v>
      </c>
      <c r="M42" s="14">
        <v>0</v>
      </c>
      <c r="N42" s="14">
        <v>0</v>
      </c>
      <c r="O42" s="14" t="s">
        <v>289</v>
      </c>
      <c r="P42" s="14">
        <v>200</v>
      </c>
      <c r="Q42" s="14">
        <v>34</v>
      </c>
      <c r="R42" s="14">
        <f t="shared" si="4"/>
        <v>166</v>
      </c>
      <c r="S42" s="14">
        <v>34</v>
      </c>
      <c r="T42" s="31">
        <f t="shared" si="5"/>
        <v>0.5882352941176471</v>
      </c>
      <c r="U42" s="14">
        <v>0.04</v>
      </c>
      <c r="V42" s="14" t="s">
        <v>290</v>
      </c>
      <c r="W42" s="14"/>
      <c r="X42" s="14" t="s">
        <v>48</v>
      </c>
      <c r="Y42" s="14" t="s">
        <v>49</v>
      </c>
      <c r="Z42" s="14" t="s">
        <v>189</v>
      </c>
      <c r="AA42" s="14" t="s">
        <v>135</v>
      </c>
      <c r="AB42" s="14" t="s">
        <v>220</v>
      </c>
      <c r="AC42" s="14">
        <f t="shared" si="7"/>
        <v>4</v>
      </c>
      <c r="AD42" s="14" t="s">
        <v>270</v>
      </c>
      <c r="AE42" s="14" t="s">
        <v>232</v>
      </c>
      <c r="AF42" s="14" t="s">
        <v>220</v>
      </c>
      <c r="AG42" s="45"/>
    </row>
    <row r="43" spans="1:33" s="5" customFormat="1" ht="72" customHeight="1">
      <c r="A43" s="13">
        <v>37</v>
      </c>
      <c r="B43" s="14" t="s">
        <v>291</v>
      </c>
      <c r="C43" s="14" t="s">
        <v>226</v>
      </c>
      <c r="D43" s="14" t="s">
        <v>57</v>
      </c>
      <c r="E43" s="14" t="s">
        <v>292</v>
      </c>
      <c r="F43" s="14" t="s">
        <v>293</v>
      </c>
      <c r="G43" s="14" t="s">
        <v>294</v>
      </c>
      <c r="H43" s="14">
        <v>1</v>
      </c>
      <c r="I43" s="14">
        <v>1</v>
      </c>
      <c r="J43" s="14">
        <v>10</v>
      </c>
      <c r="K43" s="14">
        <v>0</v>
      </c>
      <c r="L43" s="14">
        <v>10</v>
      </c>
      <c r="M43" s="14">
        <v>0</v>
      </c>
      <c r="N43" s="14">
        <v>0</v>
      </c>
      <c r="O43" s="14" t="s">
        <v>295</v>
      </c>
      <c r="P43" s="14">
        <v>1054</v>
      </c>
      <c r="Q43" s="14">
        <v>778</v>
      </c>
      <c r="R43" s="14">
        <f t="shared" si="4"/>
        <v>276</v>
      </c>
      <c r="S43" s="14">
        <v>778</v>
      </c>
      <c r="T43" s="31">
        <f t="shared" si="5"/>
        <v>0.012853470437017995</v>
      </c>
      <c r="U43" s="14">
        <v>0.01</v>
      </c>
      <c r="V43" s="14" t="s">
        <v>46</v>
      </c>
      <c r="W43" s="14" t="s">
        <v>47</v>
      </c>
      <c r="X43" s="14" t="s">
        <v>48</v>
      </c>
      <c r="Y43" s="14" t="s">
        <v>49</v>
      </c>
      <c r="Z43" s="14" t="s">
        <v>142</v>
      </c>
      <c r="AA43" s="14" t="s">
        <v>296</v>
      </c>
      <c r="AB43" s="14" t="s">
        <v>220</v>
      </c>
      <c r="AC43" s="14">
        <f t="shared" si="7"/>
        <v>2</v>
      </c>
      <c r="AD43" s="14" t="s">
        <v>297</v>
      </c>
      <c r="AE43" s="14" t="s">
        <v>298</v>
      </c>
      <c r="AF43" s="14" t="s">
        <v>220</v>
      </c>
      <c r="AG43" s="45"/>
    </row>
    <row r="44" spans="1:33" s="5" customFormat="1" ht="57.75" customHeight="1">
      <c r="A44" s="13">
        <v>38</v>
      </c>
      <c r="B44" s="14" t="s">
        <v>299</v>
      </c>
      <c r="C44" s="14" t="s">
        <v>226</v>
      </c>
      <c r="D44" s="14" t="s">
        <v>57</v>
      </c>
      <c r="E44" s="14" t="s">
        <v>300</v>
      </c>
      <c r="F44" s="14" t="s">
        <v>301</v>
      </c>
      <c r="G44" s="14" t="s">
        <v>80</v>
      </c>
      <c r="H44" s="14">
        <v>1</v>
      </c>
      <c r="I44" s="14">
        <v>1</v>
      </c>
      <c r="J44" s="14">
        <v>9.5</v>
      </c>
      <c r="K44" s="14">
        <v>0</v>
      </c>
      <c r="L44" s="14">
        <v>9.5</v>
      </c>
      <c r="M44" s="14">
        <v>0</v>
      </c>
      <c r="N44" s="14">
        <v>0</v>
      </c>
      <c r="O44" s="14" t="s">
        <v>302</v>
      </c>
      <c r="P44" s="14">
        <v>1054</v>
      </c>
      <c r="Q44" s="14">
        <v>778</v>
      </c>
      <c r="R44" s="14">
        <f t="shared" si="4"/>
        <v>276</v>
      </c>
      <c r="S44" s="14">
        <v>778</v>
      </c>
      <c r="T44" s="31">
        <f t="shared" si="5"/>
        <v>0.012210796915167094</v>
      </c>
      <c r="U44" s="14">
        <v>0.2</v>
      </c>
      <c r="V44" s="14" t="s">
        <v>46</v>
      </c>
      <c r="W44" s="14" t="s">
        <v>47</v>
      </c>
      <c r="X44" s="14" t="s">
        <v>48</v>
      </c>
      <c r="Y44" s="14" t="s">
        <v>49</v>
      </c>
      <c r="Z44" s="14" t="s">
        <v>142</v>
      </c>
      <c r="AA44" s="14" t="s">
        <v>296</v>
      </c>
      <c r="AB44" s="14" t="s">
        <v>220</v>
      </c>
      <c r="AC44" s="14">
        <f t="shared" si="7"/>
        <v>1.9000000000000001</v>
      </c>
      <c r="AD44" s="14" t="s">
        <v>297</v>
      </c>
      <c r="AE44" s="14" t="s">
        <v>298</v>
      </c>
      <c r="AF44" s="14" t="s">
        <v>220</v>
      </c>
      <c r="AG44" s="45"/>
    </row>
    <row r="45" spans="1:33" s="5" customFormat="1" ht="72.75" customHeight="1">
      <c r="A45" s="13">
        <v>39</v>
      </c>
      <c r="B45" s="14" t="s">
        <v>303</v>
      </c>
      <c r="C45" s="14" t="s">
        <v>226</v>
      </c>
      <c r="D45" s="14" t="s">
        <v>57</v>
      </c>
      <c r="E45" s="14" t="s">
        <v>300</v>
      </c>
      <c r="F45" s="14" t="s">
        <v>304</v>
      </c>
      <c r="G45" s="14" t="s">
        <v>80</v>
      </c>
      <c r="H45" s="14">
        <v>1</v>
      </c>
      <c r="I45" s="14">
        <v>1</v>
      </c>
      <c r="J45" s="14">
        <v>20</v>
      </c>
      <c r="K45" s="14">
        <v>0</v>
      </c>
      <c r="L45" s="14">
        <v>20</v>
      </c>
      <c r="M45" s="14">
        <v>0</v>
      </c>
      <c r="N45" s="14">
        <v>0</v>
      </c>
      <c r="O45" s="14" t="s">
        <v>261</v>
      </c>
      <c r="P45" s="14">
        <v>1054</v>
      </c>
      <c r="Q45" s="14">
        <v>778</v>
      </c>
      <c r="R45" s="14">
        <f t="shared" si="4"/>
        <v>276</v>
      </c>
      <c r="S45" s="14">
        <v>778</v>
      </c>
      <c r="T45" s="31">
        <f t="shared" si="5"/>
        <v>0.02570694087403599</v>
      </c>
      <c r="U45" s="14">
        <v>0.06</v>
      </c>
      <c r="V45" s="14" t="s">
        <v>46</v>
      </c>
      <c r="W45" s="14" t="s">
        <v>47</v>
      </c>
      <c r="X45" s="14" t="s">
        <v>48</v>
      </c>
      <c r="Y45" s="14" t="s">
        <v>49</v>
      </c>
      <c r="Z45" s="14" t="s">
        <v>142</v>
      </c>
      <c r="AA45" s="14" t="s">
        <v>296</v>
      </c>
      <c r="AB45" s="14" t="s">
        <v>220</v>
      </c>
      <c r="AC45" s="14">
        <f t="shared" si="7"/>
        <v>4</v>
      </c>
      <c r="AD45" s="14" t="s">
        <v>305</v>
      </c>
      <c r="AE45" s="14" t="s">
        <v>306</v>
      </c>
      <c r="AF45" s="14" t="s">
        <v>220</v>
      </c>
      <c r="AG45" s="45"/>
    </row>
    <row r="46" spans="1:33" s="5" customFormat="1" ht="63" customHeight="1">
      <c r="A46" s="13">
        <v>40</v>
      </c>
      <c r="B46" s="14" t="s">
        <v>307</v>
      </c>
      <c r="C46" s="14" t="s">
        <v>226</v>
      </c>
      <c r="D46" s="14" t="s">
        <v>123</v>
      </c>
      <c r="E46" s="14" t="s">
        <v>308</v>
      </c>
      <c r="F46" s="14" t="s">
        <v>309</v>
      </c>
      <c r="G46" s="14" t="s">
        <v>100</v>
      </c>
      <c r="H46" s="14">
        <v>30</v>
      </c>
      <c r="I46" s="14">
        <v>2</v>
      </c>
      <c r="J46" s="14">
        <v>30</v>
      </c>
      <c r="K46" s="14">
        <v>0</v>
      </c>
      <c r="L46" s="14">
        <v>30</v>
      </c>
      <c r="M46" s="14">
        <v>0</v>
      </c>
      <c r="N46" s="14">
        <v>0</v>
      </c>
      <c r="O46" s="14" t="s">
        <v>153</v>
      </c>
      <c r="P46" s="14">
        <v>660</v>
      </c>
      <c r="Q46" s="14">
        <v>319</v>
      </c>
      <c r="R46" s="14">
        <f t="shared" si="4"/>
        <v>341</v>
      </c>
      <c r="S46" s="14">
        <v>319</v>
      </c>
      <c r="T46" s="31">
        <f t="shared" si="5"/>
        <v>0.09404388714733543</v>
      </c>
      <c r="U46" s="14">
        <v>0.2</v>
      </c>
      <c r="V46" s="14" t="s">
        <v>134</v>
      </c>
      <c r="W46" s="14" t="s">
        <v>135</v>
      </c>
      <c r="X46" s="14" t="s">
        <v>48</v>
      </c>
      <c r="Y46" s="14" t="s">
        <v>49</v>
      </c>
      <c r="Z46" s="14" t="s">
        <v>50</v>
      </c>
      <c r="AA46" s="14" t="s">
        <v>310</v>
      </c>
      <c r="AB46" s="14" t="s">
        <v>220</v>
      </c>
      <c r="AC46" s="14">
        <f t="shared" si="7"/>
        <v>6</v>
      </c>
      <c r="AD46" s="14" t="s">
        <v>311</v>
      </c>
      <c r="AE46" s="14" t="s">
        <v>312</v>
      </c>
      <c r="AF46" s="14" t="s">
        <v>220</v>
      </c>
      <c r="AG46" s="45"/>
    </row>
    <row r="47" spans="1:33" s="5" customFormat="1" ht="64.5" customHeight="1">
      <c r="A47" s="13">
        <v>41</v>
      </c>
      <c r="B47" s="14" t="s">
        <v>313</v>
      </c>
      <c r="C47" s="14" t="s">
        <v>226</v>
      </c>
      <c r="D47" s="14" t="s">
        <v>123</v>
      </c>
      <c r="E47" s="14" t="s">
        <v>314</v>
      </c>
      <c r="F47" s="14" t="s">
        <v>315</v>
      </c>
      <c r="G47" s="14" t="s">
        <v>100</v>
      </c>
      <c r="H47" s="14">
        <v>40</v>
      </c>
      <c r="I47" s="14">
        <v>2</v>
      </c>
      <c r="J47" s="14">
        <v>40</v>
      </c>
      <c r="K47" s="14">
        <v>0</v>
      </c>
      <c r="L47" s="14">
        <v>40</v>
      </c>
      <c r="M47" s="14">
        <v>0</v>
      </c>
      <c r="N47" s="14">
        <v>0</v>
      </c>
      <c r="O47" s="14" t="s">
        <v>153</v>
      </c>
      <c r="P47" s="14">
        <v>660</v>
      </c>
      <c r="Q47" s="14">
        <v>319</v>
      </c>
      <c r="R47" s="14">
        <f t="shared" si="4"/>
        <v>341</v>
      </c>
      <c r="S47" s="14">
        <v>319</v>
      </c>
      <c r="T47" s="31">
        <f t="shared" si="5"/>
        <v>0.12539184952978055</v>
      </c>
      <c r="U47" s="14">
        <v>0.2</v>
      </c>
      <c r="V47" s="14" t="s">
        <v>134</v>
      </c>
      <c r="W47" s="14" t="s">
        <v>135</v>
      </c>
      <c r="X47" s="14" t="s">
        <v>48</v>
      </c>
      <c r="Y47" s="14" t="s">
        <v>49</v>
      </c>
      <c r="Z47" s="14" t="s">
        <v>50</v>
      </c>
      <c r="AA47" s="14" t="s">
        <v>310</v>
      </c>
      <c r="AB47" s="14" t="s">
        <v>220</v>
      </c>
      <c r="AC47" s="14">
        <f t="shared" si="7"/>
        <v>8</v>
      </c>
      <c r="AD47" s="14" t="s">
        <v>311</v>
      </c>
      <c r="AE47" s="14" t="s">
        <v>312</v>
      </c>
      <c r="AF47" s="14" t="s">
        <v>220</v>
      </c>
      <c r="AG47" s="45"/>
    </row>
    <row r="48" spans="1:33" s="5" customFormat="1" ht="57.75" customHeight="1">
      <c r="A48" s="13">
        <v>42</v>
      </c>
      <c r="B48" s="14" t="s">
        <v>316</v>
      </c>
      <c r="C48" s="14" t="s">
        <v>226</v>
      </c>
      <c r="D48" s="14" t="s">
        <v>57</v>
      </c>
      <c r="E48" s="14" t="s">
        <v>197</v>
      </c>
      <c r="F48" s="14" t="s">
        <v>317</v>
      </c>
      <c r="G48" s="14" t="s">
        <v>255</v>
      </c>
      <c r="H48" s="14">
        <v>2000</v>
      </c>
      <c r="I48" s="14" t="s">
        <v>61</v>
      </c>
      <c r="J48" s="14">
        <v>12</v>
      </c>
      <c r="K48" s="14">
        <v>0</v>
      </c>
      <c r="L48" s="14">
        <v>12</v>
      </c>
      <c r="M48" s="14">
        <v>0</v>
      </c>
      <c r="N48" s="14">
        <v>0</v>
      </c>
      <c r="O48" s="14" t="s">
        <v>256</v>
      </c>
      <c r="P48" s="14">
        <v>700</v>
      </c>
      <c r="Q48" s="14">
        <v>700</v>
      </c>
      <c r="R48" s="14">
        <f t="shared" si="4"/>
        <v>0</v>
      </c>
      <c r="S48" s="14">
        <v>700</v>
      </c>
      <c r="T48" s="31">
        <f t="shared" si="5"/>
        <v>0.017142857142857144</v>
      </c>
      <c r="U48" s="14">
        <v>0.2</v>
      </c>
      <c r="V48" s="14" t="s">
        <v>63</v>
      </c>
      <c r="W48" s="14" t="s">
        <v>64</v>
      </c>
      <c r="X48" s="14" t="s">
        <v>48</v>
      </c>
      <c r="Y48" s="14" t="s">
        <v>49</v>
      </c>
      <c r="Z48" s="14" t="s">
        <v>167</v>
      </c>
      <c r="AA48" s="14" t="s">
        <v>168</v>
      </c>
      <c r="AB48" s="14" t="s">
        <v>220</v>
      </c>
      <c r="AC48" s="14">
        <f t="shared" si="7"/>
        <v>2.4000000000000004</v>
      </c>
      <c r="AD48" s="14" t="s">
        <v>318</v>
      </c>
      <c r="AE48" s="14" t="s">
        <v>319</v>
      </c>
      <c r="AF48" s="14" t="s">
        <v>220</v>
      </c>
      <c r="AG48" s="45"/>
    </row>
    <row r="49" spans="1:33" s="5" customFormat="1" ht="57.75" customHeight="1">
      <c r="A49" s="13">
        <v>43</v>
      </c>
      <c r="B49" s="14" t="s">
        <v>320</v>
      </c>
      <c r="C49" s="14" t="s">
        <v>226</v>
      </c>
      <c r="D49" s="14" t="s">
        <v>57</v>
      </c>
      <c r="E49" s="14" t="s">
        <v>321</v>
      </c>
      <c r="F49" s="14" t="s">
        <v>322</v>
      </c>
      <c r="G49" s="14" t="s">
        <v>80</v>
      </c>
      <c r="H49" s="14">
        <v>1</v>
      </c>
      <c r="I49" s="14">
        <v>1</v>
      </c>
      <c r="J49" s="14">
        <v>30</v>
      </c>
      <c r="K49" s="14">
        <v>0</v>
      </c>
      <c r="L49" s="14">
        <v>30</v>
      </c>
      <c r="M49" s="14">
        <v>0</v>
      </c>
      <c r="N49" s="14">
        <v>0</v>
      </c>
      <c r="O49" s="14" t="s">
        <v>323</v>
      </c>
      <c r="P49" s="14">
        <v>1425</v>
      </c>
      <c r="Q49" s="14">
        <v>719</v>
      </c>
      <c r="R49" s="14">
        <f t="shared" si="4"/>
        <v>706</v>
      </c>
      <c r="S49" s="14">
        <v>719</v>
      </c>
      <c r="T49" s="31">
        <f t="shared" si="5"/>
        <v>0.04172461752433936</v>
      </c>
      <c r="U49" s="14">
        <v>0.1</v>
      </c>
      <c r="V49" s="14" t="s">
        <v>46</v>
      </c>
      <c r="W49" s="14" t="s">
        <v>47</v>
      </c>
      <c r="X49" s="14" t="s">
        <v>48</v>
      </c>
      <c r="Y49" s="14" t="s">
        <v>49</v>
      </c>
      <c r="Z49" s="14" t="s">
        <v>113</v>
      </c>
      <c r="AA49" s="14" t="s">
        <v>114</v>
      </c>
      <c r="AB49" s="14" t="s">
        <v>220</v>
      </c>
      <c r="AC49" s="14">
        <f t="shared" si="7"/>
        <v>6</v>
      </c>
      <c r="AD49" s="14" t="s">
        <v>270</v>
      </c>
      <c r="AE49" s="14" t="s">
        <v>324</v>
      </c>
      <c r="AF49" s="14" t="s">
        <v>220</v>
      </c>
      <c r="AG49" s="45"/>
    </row>
    <row r="50" spans="1:33" s="5" customFormat="1" ht="57.75" customHeight="1">
      <c r="A50" s="13">
        <v>44</v>
      </c>
      <c r="B50" s="14" t="s">
        <v>325</v>
      </c>
      <c r="C50" s="14" t="s">
        <v>226</v>
      </c>
      <c r="D50" s="14" t="s">
        <v>123</v>
      </c>
      <c r="E50" s="14" t="s">
        <v>326</v>
      </c>
      <c r="F50" s="14" t="s">
        <v>327</v>
      </c>
      <c r="G50" s="14" t="s">
        <v>80</v>
      </c>
      <c r="H50" s="14">
        <v>1</v>
      </c>
      <c r="I50" s="14">
        <v>1</v>
      </c>
      <c r="J50" s="14">
        <v>9.5</v>
      </c>
      <c r="K50" s="14">
        <v>0</v>
      </c>
      <c r="L50" s="14">
        <v>9.5</v>
      </c>
      <c r="M50" s="14">
        <v>0</v>
      </c>
      <c r="N50" s="14">
        <v>0</v>
      </c>
      <c r="O50" s="14" t="s">
        <v>302</v>
      </c>
      <c r="P50" s="14">
        <v>1425</v>
      </c>
      <c r="Q50" s="14">
        <v>719</v>
      </c>
      <c r="R50" s="14">
        <f t="shared" si="4"/>
        <v>706</v>
      </c>
      <c r="S50" s="14">
        <v>719</v>
      </c>
      <c r="T50" s="31">
        <f t="shared" si="5"/>
        <v>0.01321279554937413</v>
      </c>
      <c r="U50" s="14">
        <v>0.1</v>
      </c>
      <c r="V50" s="14" t="s">
        <v>46</v>
      </c>
      <c r="W50" s="14" t="s">
        <v>47</v>
      </c>
      <c r="X50" s="14" t="s">
        <v>48</v>
      </c>
      <c r="Y50" s="14" t="s">
        <v>49</v>
      </c>
      <c r="Z50" s="14" t="s">
        <v>113</v>
      </c>
      <c r="AA50" s="14" t="s">
        <v>114</v>
      </c>
      <c r="AB50" s="14" t="s">
        <v>220</v>
      </c>
      <c r="AC50" s="14">
        <f t="shared" si="7"/>
        <v>1.9000000000000001</v>
      </c>
      <c r="AD50" s="14" t="s">
        <v>270</v>
      </c>
      <c r="AE50" s="14" t="s">
        <v>324</v>
      </c>
      <c r="AF50" s="14" t="s">
        <v>220</v>
      </c>
      <c r="AG50" s="45"/>
    </row>
    <row r="51" spans="1:33" s="5" customFormat="1" ht="57.75" customHeight="1">
      <c r="A51" s="13">
        <v>45</v>
      </c>
      <c r="B51" s="14" t="s">
        <v>328</v>
      </c>
      <c r="C51" s="14" t="s">
        <v>226</v>
      </c>
      <c r="D51" s="14" t="s">
        <v>123</v>
      </c>
      <c r="E51" s="14" t="s">
        <v>326</v>
      </c>
      <c r="F51" s="14" t="s">
        <v>329</v>
      </c>
      <c r="G51" s="14" t="s">
        <v>80</v>
      </c>
      <c r="H51" s="14">
        <v>1</v>
      </c>
      <c r="I51" s="14">
        <v>3</v>
      </c>
      <c r="J51" s="14">
        <v>20</v>
      </c>
      <c r="K51" s="14">
        <v>0</v>
      </c>
      <c r="L51" s="14">
        <v>20</v>
      </c>
      <c r="M51" s="14">
        <v>0</v>
      </c>
      <c r="N51" s="14">
        <v>0</v>
      </c>
      <c r="O51" s="14" t="s">
        <v>261</v>
      </c>
      <c r="P51" s="14">
        <v>1425</v>
      </c>
      <c r="Q51" s="14">
        <v>719</v>
      </c>
      <c r="R51" s="14">
        <f t="shared" si="4"/>
        <v>706</v>
      </c>
      <c r="S51" s="14">
        <v>719</v>
      </c>
      <c r="T51" s="31">
        <f t="shared" si="5"/>
        <v>0.027816411682892908</v>
      </c>
      <c r="U51" s="14">
        <v>0.5</v>
      </c>
      <c r="V51" s="14" t="s">
        <v>46</v>
      </c>
      <c r="W51" s="14" t="s">
        <v>47</v>
      </c>
      <c r="X51" s="14" t="s">
        <v>48</v>
      </c>
      <c r="Y51" s="14" t="s">
        <v>49</v>
      </c>
      <c r="Z51" s="14" t="s">
        <v>113</v>
      </c>
      <c r="AA51" s="14" t="s">
        <v>114</v>
      </c>
      <c r="AB51" s="14" t="s">
        <v>220</v>
      </c>
      <c r="AC51" s="14">
        <f t="shared" si="7"/>
        <v>4</v>
      </c>
      <c r="AD51" s="14" t="s">
        <v>270</v>
      </c>
      <c r="AE51" s="14" t="s">
        <v>330</v>
      </c>
      <c r="AF51" s="14" t="s">
        <v>220</v>
      </c>
      <c r="AG51" s="45"/>
    </row>
    <row r="52" spans="1:33" s="5" customFormat="1" ht="57.75" customHeight="1">
      <c r="A52" s="13">
        <v>46</v>
      </c>
      <c r="B52" s="14" t="s">
        <v>331</v>
      </c>
      <c r="C52" s="14" t="s">
        <v>226</v>
      </c>
      <c r="D52" s="14" t="s">
        <v>123</v>
      </c>
      <c r="E52" s="14" t="s">
        <v>332</v>
      </c>
      <c r="F52" s="14" t="s">
        <v>333</v>
      </c>
      <c r="G52" s="14" t="s">
        <v>80</v>
      </c>
      <c r="H52" s="14">
        <v>1</v>
      </c>
      <c r="I52" s="14">
        <v>1</v>
      </c>
      <c r="J52" s="14">
        <v>8</v>
      </c>
      <c r="K52" s="14">
        <v>0</v>
      </c>
      <c r="L52" s="14">
        <v>8</v>
      </c>
      <c r="M52" s="14">
        <v>0</v>
      </c>
      <c r="N52" s="14">
        <v>0</v>
      </c>
      <c r="O52" s="14" t="s">
        <v>334</v>
      </c>
      <c r="P52" s="14">
        <v>1425</v>
      </c>
      <c r="Q52" s="14">
        <v>719</v>
      </c>
      <c r="R52" s="14">
        <f t="shared" si="4"/>
        <v>706</v>
      </c>
      <c r="S52" s="14">
        <v>719</v>
      </c>
      <c r="T52" s="31">
        <f t="shared" si="5"/>
        <v>0.011126564673157162</v>
      </c>
      <c r="U52" s="14">
        <v>0.2</v>
      </c>
      <c r="V52" s="14" t="s">
        <v>46</v>
      </c>
      <c r="W52" s="14" t="s">
        <v>47</v>
      </c>
      <c r="X52" s="14" t="s">
        <v>48</v>
      </c>
      <c r="Y52" s="14" t="s">
        <v>49</v>
      </c>
      <c r="Z52" s="14" t="s">
        <v>113</v>
      </c>
      <c r="AA52" s="14" t="s">
        <v>114</v>
      </c>
      <c r="AB52" s="14" t="s">
        <v>220</v>
      </c>
      <c r="AC52" s="14">
        <f t="shared" si="7"/>
        <v>1.6</v>
      </c>
      <c r="AD52" s="14" t="s">
        <v>324</v>
      </c>
      <c r="AE52" s="14" t="s">
        <v>240</v>
      </c>
      <c r="AF52" s="14" t="s">
        <v>220</v>
      </c>
      <c r="AG52" s="45"/>
    </row>
    <row r="53" spans="1:33" s="5" customFormat="1" ht="72" customHeight="1">
      <c r="A53" s="13">
        <v>47</v>
      </c>
      <c r="B53" s="14" t="s">
        <v>335</v>
      </c>
      <c r="C53" s="14" t="s">
        <v>226</v>
      </c>
      <c r="D53" s="14" t="s">
        <v>57</v>
      </c>
      <c r="E53" s="14" t="s">
        <v>336</v>
      </c>
      <c r="F53" s="14" t="s">
        <v>337</v>
      </c>
      <c r="G53" s="14" t="s">
        <v>80</v>
      </c>
      <c r="H53" s="14">
        <v>1</v>
      </c>
      <c r="I53" s="14">
        <v>1</v>
      </c>
      <c r="J53" s="14">
        <v>15</v>
      </c>
      <c r="K53" s="14">
        <v>0</v>
      </c>
      <c r="L53" s="14">
        <v>15</v>
      </c>
      <c r="M53" s="14">
        <v>0</v>
      </c>
      <c r="N53" s="14">
        <v>0</v>
      </c>
      <c r="O53" s="14" t="s">
        <v>338</v>
      </c>
      <c r="P53" s="14">
        <v>30</v>
      </c>
      <c r="Q53" s="14">
        <v>18</v>
      </c>
      <c r="R53" s="14">
        <f t="shared" si="4"/>
        <v>12</v>
      </c>
      <c r="S53" s="14">
        <v>18</v>
      </c>
      <c r="T53" s="31">
        <f t="shared" si="5"/>
        <v>0.8333333333333334</v>
      </c>
      <c r="U53" s="14">
        <v>0.2</v>
      </c>
      <c r="V53" s="14" t="s">
        <v>63</v>
      </c>
      <c r="W53" s="14" t="s">
        <v>64</v>
      </c>
      <c r="X53" s="14" t="s">
        <v>48</v>
      </c>
      <c r="Y53" s="14" t="s">
        <v>49</v>
      </c>
      <c r="Z53" s="14" t="s">
        <v>73</v>
      </c>
      <c r="AA53" s="14" t="s">
        <v>74</v>
      </c>
      <c r="AB53" s="14" t="s">
        <v>220</v>
      </c>
      <c r="AC53" s="14">
        <f t="shared" si="7"/>
        <v>3</v>
      </c>
      <c r="AD53" s="14" t="s">
        <v>339</v>
      </c>
      <c r="AE53" s="14" t="s">
        <v>340</v>
      </c>
      <c r="AF53" s="14" t="s">
        <v>220</v>
      </c>
      <c r="AG53" s="45"/>
    </row>
    <row r="54" spans="1:33" s="5" customFormat="1" ht="72" customHeight="1">
      <c r="A54" s="13">
        <v>48</v>
      </c>
      <c r="B54" s="14" t="s">
        <v>341</v>
      </c>
      <c r="C54" s="14" t="s">
        <v>40</v>
      </c>
      <c r="D54" s="14" t="s">
        <v>123</v>
      </c>
      <c r="E54" s="14" t="s">
        <v>342</v>
      </c>
      <c r="F54" s="14" t="s">
        <v>343</v>
      </c>
      <c r="G54" s="14" t="s">
        <v>344</v>
      </c>
      <c r="H54" s="14">
        <v>120</v>
      </c>
      <c r="I54" s="14" t="s">
        <v>61</v>
      </c>
      <c r="J54" s="14">
        <v>4.2</v>
      </c>
      <c r="K54" s="14">
        <v>0</v>
      </c>
      <c r="L54" s="14">
        <v>4.2</v>
      </c>
      <c r="M54" s="14">
        <v>0</v>
      </c>
      <c r="N54" s="14">
        <v>0</v>
      </c>
      <c r="O54" s="14" t="s">
        <v>345</v>
      </c>
      <c r="P54" s="14">
        <v>150</v>
      </c>
      <c r="Q54" s="14">
        <v>110</v>
      </c>
      <c r="R54" s="14">
        <f t="shared" si="4"/>
        <v>40</v>
      </c>
      <c r="S54" s="14">
        <v>110</v>
      </c>
      <c r="T54" s="31">
        <f t="shared" si="5"/>
        <v>0.038181818181818185</v>
      </c>
      <c r="U54" s="14">
        <v>0.1</v>
      </c>
      <c r="V54" s="14" t="s">
        <v>134</v>
      </c>
      <c r="W54" s="14" t="s">
        <v>135</v>
      </c>
      <c r="X54" s="14" t="s">
        <v>48</v>
      </c>
      <c r="Y54" s="14" t="s">
        <v>49</v>
      </c>
      <c r="Z54" s="14" t="s">
        <v>65</v>
      </c>
      <c r="AA54" s="14" t="s">
        <v>161</v>
      </c>
      <c r="AB54" s="14" t="s">
        <v>220</v>
      </c>
      <c r="AC54" s="14">
        <f t="shared" si="7"/>
        <v>0.8400000000000001</v>
      </c>
      <c r="AD54" s="14" t="s">
        <v>257</v>
      </c>
      <c r="AE54" s="14" t="s">
        <v>270</v>
      </c>
      <c r="AF54" s="14" t="s">
        <v>220</v>
      </c>
      <c r="AG54" s="45"/>
    </row>
    <row r="55" spans="1:33" s="6" customFormat="1" ht="57.75" customHeight="1">
      <c r="A55" s="13">
        <v>49</v>
      </c>
      <c r="B55" s="14" t="s">
        <v>346</v>
      </c>
      <c r="C55" s="14" t="s">
        <v>226</v>
      </c>
      <c r="D55" s="14" t="s">
        <v>123</v>
      </c>
      <c r="E55" s="14" t="s">
        <v>347</v>
      </c>
      <c r="F55" s="14" t="s">
        <v>348</v>
      </c>
      <c r="G55" s="14" t="s">
        <v>80</v>
      </c>
      <c r="H55" s="14">
        <v>1</v>
      </c>
      <c r="I55" s="14">
        <v>6</v>
      </c>
      <c r="J55" s="14">
        <v>55</v>
      </c>
      <c r="K55" s="14">
        <v>0</v>
      </c>
      <c r="L55" s="14">
        <v>55</v>
      </c>
      <c r="M55" s="14">
        <v>0</v>
      </c>
      <c r="N55" s="14">
        <v>0</v>
      </c>
      <c r="O55" s="14" t="s">
        <v>349</v>
      </c>
      <c r="P55" s="14">
        <v>280</v>
      </c>
      <c r="Q55" s="14">
        <v>150</v>
      </c>
      <c r="R55" s="14">
        <f t="shared" si="4"/>
        <v>130</v>
      </c>
      <c r="S55" s="14">
        <v>150</v>
      </c>
      <c r="T55" s="31">
        <f t="shared" si="5"/>
        <v>0.36666666666666664</v>
      </c>
      <c r="U55" s="14">
        <v>0.2</v>
      </c>
      <c r="V55" s="14" t="s">
        <v>134</v>
      </c>
      <c r="W55" s="14" t="s">
        <v>135</v>
      </c>
      <c r="X55" s="14" t="s">
        <v>48</v>
      </c>
      <c r="Y55" s="14" t="s">
        <v>49</v>
      </c>
      <c r="Z55" s="14" t="s">
        <v>250</v>
      </c>
      <c r="AA55" s="14" t="s">
        <v>350</v>
      </c>
      <c r="AB55" s="14" t="s">
        <v>220</v>
      </c>
      <c r="AC55" s="14">
        <f t="shared" si="7"/>
        <v>11</v>
      </c>
      <c r="AD55" s="14" t="s">
        <v>351</v>
      </c>
      <c r="AE55" s="14" t="s">
        <v>352</v>
      </c>
      <c r="AF55" s="14" t="s">
        <v>220</v>
      </c>
      <c r="AG55" s="46"/>
    </row>
    <row r="56" spans="1:33" s="7" customFormat="1" ht="57.75" customHeight="1">
      <c r="A56" s="13">
        <v>50</v>
      </c>
      <c r="B56" s="14" t="s">
        <v>353</v>
      </c>
      <c r="C56" s="14" t="s">
        <v>226</v>
      </c>
      <c r="D56" s="14" t="s">
        <v>123</v>
      </c>
      <c r="E56" s="14" t="s">
        <v>354</v>
      </c>
      <c r="F56" s="14" t="s">
        <v>355</v>
      </c>
      <c r="G56" s="14" t="s">
        <v>100</v>
      </c>
      <c r="H56" s="14">
        <v>150</v>
      </c>
      <c r="I56" s="14">
        <v>2</v>
      </c>
      <c r="J56" s="14">
        <v>150</v>
      </c>
      <c r="K56" s="14">
        <v>0</v>
      </c>
      <c r="L56" s="14">
        <v>150</v>
      </c>
      <c r="M56" s="14">
        <v>0</v>
      </c>
      <c r="N56" s="14">
        <v>0</v>
      </c>
      <c r="O56" s="14" t="s">
        <v>153</v>
      </c>
      <c r="P56" s="14">
        <v>50</v>
      </c>
      <c r="Q56" s="14">
        <v>50</v>
      </c>
      <c r="R56" s="14">
        <f t="shared" si="4"/>
        <v>0</v>
      </c>
      <c r="S56" s="14">
        <v>50</v>
      </c>
      <c r="T56" s="31">
        <v>3</v>
      </c>
      <c r="U56" s="14">
        <v>0.1</v>
      </c>
      <c r="V56" s="14" t="s">
        <v>134</v>
      </c>
      <c r="W56" s="14" t="s">
        <v>135</v>
      </c>
      <c r="X56" s="14" t="s">
        <v>250</v>
      </c>
      <c r="Y56" s="14" t="s">
        <v>49</v>
      </c>
      <c r="Z56" s="14" t="s">
        <v>73</v>
      </c>
      <c r="AA56" s="14" t="s">
        <v>74</v>
      </c>
      <c r="AB56" s="14" t="s">
        <v>220</v>
      </c>
      <c r="AC56" s="14">
        <f t="shared" si="7"/>
        <v>30</v>
      </c>
      <c r="AD56" s="14" t="s">
        <v>270</v>
      </c>
      <c r="AE56" s="14" t="s">
        <v>240</v>
      </c>
      <c r="AF56" s="14" t="s">
        <v>220</v>
      </c>
      <c r="AG56" s="33"/>
    </row>
    <row r="57" spans="1:33" s="7" customFormat="1" ht="54" customHeight="1">
      <c r="A57" s="13">
        <v>51</v>
      </c>
      <c r="B57" s="14" t="s">
        <v>356</v>
      </c>
      <c r="C57" s="14" t="s">
        <v>226</v>
      </c>
      <c r="D57" s="14" t="s">
        <v>57</v>
      </c>
      <c r="E57" s="14" t="s">
        <v>347</v>
      </c>
      <c r="F57" s="14" t="s">
        <v>357</v>
      </c>
      <c r="G57" s="14" t="s">
        <v>344</v>
      </c>
      <c r="H57" s="14">
        <v>200</v>
      </c>
      <c r="I57" s="14">
        <v>3</v>
      </c>
      <c r="J57" s="14">
        <v>50</v>
      </c>
      <c r="K57" s="14"/>
      <c r="L57" s="14">
        <v>50</v>
      </c>
      <c r="M57" s="14"/>
      <c r="N57" s="14"/>
      <c r="O57" s="14" t="s">
        <v>358</v>
      </c>
      <c r="P57" s="14">
        <v>280</v>
      </c>
      <c r="Q57" s="14">
        <v>150</v>
      </c>
      <c r="R57" s="14">
        <f t="shared" si="4"/>
        <v>130</v>
      </c>
      <c r="S57" s="14">
        <v>150</v>
      </c>
      <c r="T57" s="31">
        <f>J57/Q57</f>
        <v>0.3333333333333333</v>
      </c>
      <c r="U57" s="14"/>
      <c r="V57" s="14" t="s">
        <v>218</v>
      </c>
      <c r="W57" s="14" t="s">
        <v>219</v>
      </c>
      <c r="X57" s="14" t="s">
        <v>48</v>
      </c>
      <c r="Y57" s="14" t="s">
        <v>49</v>
      </c>
      <c r="Z57" s="14" t="s">
        <v>65</v>
      </c>
      <c r="AA57" s="14" t="s">
        <v>161</v>
      </c>
      <c r="AB57" s="14" t="s">
        <v>220</v>
      </c>
      <c r="AC57" s="14">
        <f t="shared" si="7"/>
        <v>10</v>
      </c>
      <c r="AD57" s="14" t="s">
        <v>270</v>
      </c>
      <c r="AE57" s="14" t="s">
        <v>330</v>
      </c>
      <c r="AF57" s="14" t="s">
        <v>220</v>
      </c>
      <c r="AG57" s="33"/>
    </row>
    <row r="58" spans="1:33" s="3" customFormat="1" ht="72" customHeight="1">
      <c r="A58" s="13">
        <v>52</v>
      </c>
      <c r="B58" s="14" t="s">
        <v>359</v>
      </c>
      <c r="C58" s="14" t="s">
        <v>226</v>
      </c>
      <c r="D58" s="14" t="s">
        <v>41</v>
      </c>
      <c r="E58" s="14" t="s">
        <v>48</v>
      </c>
      <c r="F58" s="14" t="s">
        <v>360</v>
      </c>
      <c r="G58" s="16" t="s">
        <v>44</v>
      </c>
      <c r="H58" s="16">
        <v>3000</v>
      </c>
      <c r="I58" s="16" t="s">
        <v>361</v>
      </c>
      <c r="J58" s="16">
        <v>80</v>
      </c>
      <c r="K58" s="24">
        <v>0</v>
      </c>
      <c r="L58" s="16">
        <v>50</v>
      </c>
      <c r="M58" s="25">
        <v>30</v>
      </c>
      <c r="N58" s="25">
        <v>0</v>
      </c>
      <c r="O58" s="16" t="s">
        <v>362</v>
      </c>
      <c r="P58" s="16">
        <v>3000</v>
      </c>
      <c r="Q58" s="16">
        <v>1800</v>
      </c>
      <c r="R58" s="14">
        <f t="shared" si="4"/>
        <v>1200</v>
      </c>
      <c r="S58" s="16">
        <v>3000</v>
      </c>
      <c r="T58" s="33">
        <v>0.06</v>
      </c>
      <c r="U58" s="25">
        <v>2000</v>
      </c>
      <c r="V58" s="16" t="s">
        <v>46</v>
      </c>
      <c r="W58" s="34" t="s">
        <v>47</v>
      </c>
      <c r="X58" s="13" t="s">
        <v>48</v>
      </c>
      <c r="Y58" s="13" t="s">
        <v>49</v>
      </c>
      <c r="Z58" s="16" t="s">
        <v>250</v>
      </c>
      <c r="AA58" s="16" t="s">
        <v>49</v>
      </c>
      <c r="AB58" s="14" t="s">
        <v>220</v>
      </c>
      <c r="AC58" s="14">
        <f t="shared" si="7"/>
        <v>10</v>
      </c>
      <c r="AD58" s="38" t="s">
        <v>257</v>
      </c>
      <c r="AE58" s="38" t="s">
        <v>240</v>
      </c>
      <c r="AF58" s="14" t="s">
        <v>220</v>
      </c>
      <c r="AG58" s="33"/>
    </row>
    <row r="59" spans="1:33" s="3" customFormat="1" ht="34.5" customHeight="1">
      <c r="A59" s="13"/>
      <c r="B59" s="17" t="s">
        <v>224</v>
      </c>
      <c r="C59" s="17"/>
      <c r="D59" s="17"/>
      <c r="E59" s="17"/>
      <c r="F59" s="17"/>
      <c r="G59" s="17"/>
      <c r="H59" s="17"/>
      <c r="I59" s="17"/>
      <c r="J59" s="17">
        <f aca="true" t="shared" si="8" ref="J59:R59">SUM(J34:J58)</f>
        <v>938.2</v>
      </c>
      <c r="K59" s="17">
        <f t="shared" si="8"/>
        <v>28</v>
      </c>
      <c r="L59" s="17">
        <f t="shared" si="8"/>
        <v>880.2</v>
      </c>
      <c r="M59" s="17">
        <f t="shared" si="8"/>
        <v>30</v>
      </c>
      <c r="N59" s="17">
        <f t="shared" si="8"/>
        <v>0</v>
      </c>
      <c r="O59" s="17">
        <f t="shared" si="8"/>
        <v>0</v>
      </c>
      <c r="P59" s="17">
        <f t="shared" si="8"/>
        <v>19499</v>
      </c>
      <c r="Q59" s="17">
        <f t="shared" si="8"/>
        <v>11269</v>
      </c>
      <c r="R59" s="17">
        <f t="shared" si="8"/>
        <v>8230</v>
      </c>
      <c r="S59" s="17"/>
      <c r="T59" s="35"/>
      <c r="U59" s="17"/>
      <c r="V59" s="17"/>
      <c r="W59" s="17"/>
      <c r="X59" s="17"/>
      <c r="Y59" s="17"/>
      <c r="Z59" s="17"/>
      <c r="AA59" s="17"/>
      <c r="AB59" s="17"/>
      <c r="AC59" s="17">
        <f>SUM(AC34:AC58)</f>
        <v>176.04000000000002</v>
      </c>
      <c r="AD59" s="17"/>
      <c r="AE59" s="17"/>
      <c r="AF59" s="17"/>
      <c r="AG59" s="33"/>
    </row>
    <row r="60" spans="1:33" s="3" customFormat="1" ht="72" customHeight="1">
      <c r="A60" s="13">
        <v>53</v>
      </c>
      <c r="B60" s="14" t="s">
        <v>363</v>
      </c>
      <c r="C60" s="14" t="s">
        <v>226</v>
      </c>
      <c r="D60" s="14" t="s">
        <v>364</v>
      </c>
      <c r="E60" s="14" t="s">
        <v>365</v>
      </c>
      <c r="F60" s="14" t="s">
        <v>366</v>
      </c>
      <c r="G60" s="14" t="s">
        <v>367</v>
      </c>
      <c r="H60" s="14">
        <v>14</v>
      </c>
      <c r="I60" s="14">
        <v>4</v>
      </c>
      <c r="J60" s="14">
        <v>1400</v>
      </c>
      <c r="K60" s="14">
        <v>0</v>
      </c>
      <c r="L60" s="14">
        <v>1400</v>
      </c>
      <c r="M60" s="14">
        <v>0</v>
      </c>
      <c r="N60" s="14">
        <v>0</v>
      </c>
      <c r="O60" s="14" t="s">
        <v>368</v>
      </c>
      <c r="P60" s="14">
        <v>8233</v>
      </c>
      <c r="Q60" s="14">
        <v>5250</v>
      </c>
      <c r="R60" s="14">
        <v>2983</v>
      </c>
      <c r="S60" s="14"/>
      <c r="T60" s="31"/>
      <c r="U60" s="14"/>
      <c r="V60" s="14" t="s">
        <v>369</v>
      </c>
      <c r="W60" s="14" t="s">
        <v>370</v>
      </c>
      <c r="X60" s="14" t="s">
        <v>48</v>
      </c>
      <c r="Y60" s="14" t="s">
        <v>49</v>
      </c>
      <c r="Z60" s="14" t="s">
        <v>229</v>
      </c>
      <c r="AA60" s="14" t="s">
        <v>371</v>
      </c>
      <c r="AB60" s="14" t="s">
        <v>220</v>
      </c>
      <c r="AC60" s="14"/>
      <c r="AD60" s="14" t="s">
        <v>372</v>
      </c>
      <c r="AE60" s="14">
        <v>2019.09</v>
      </c>
      <c r="AF60" s="14" t="s">
        <v>220</v>
      </c>
      <c r="AG60" s="33"/>
    </row>
    <row r="61" spans="1:33" s="8" customFormat="1" ht="51" customHeight="1">
      <c r="A61" s="13"/>
      <c r="B61" s="18" t="s">
        <v>373</v>
      </c>
      <c r="C61" s="19"/>
      <c r="D61" s="19"/>
      <c r="E61" s="19"/>
      <c r="F61" s="19"/>
      <c r="G61" s="19"/>
      <c r="H61" s="19"/>
      <c r="I61" s="19"/>
      <c r="J61" s="26">
        <f aca="true" t="shared" si="9" ref="J61:N61">J60+J59+J33+J30</f>
        <v>4142.7</v>
      </c>
      <c r="K61" s="26">
        <f t="shared" si="9"/>
        <v>982.5</v>
      </c>
      <c r="L61" s="26">
        <f t="shared" si="9"/>
        <v>3035.3999999999996</v>
      </c>
      <c r="M61" s="26">
        <f t="shared" si="9"/>
        <v>122</v>
      </c>
      <c r="N61" s="26">
        <f t="shared" si="9"/>
        <v>2.8</v>
      </c>
      <c r="O61" s="26"/>
      <c r="P61" s="26">
        <f aca="true" t="shared" si="10" ref="P61:T61">P60+P59+P33+P30</f>
        <v>55003</v>
      </c>
      <c r="Q61" s="26">
        <f t="shared" si="10"/>
        <v>36579</v>
      </c>
      <c r="R61" s="26">
        <f t="shared" si="10"/>
        <v>18424</v>
      </c>
      <c r="S61" s="26">
        <f t="shared" si="10"/>
        <v>0</v>
      </c>
      <c r="T61" s="26">
        <f t="shared" si="10"/>
        <v>0</v>
      </c>
      <c r="U61" s="26"/>
      <c r="V61" s="19"/>
      <c r="W61" s="19"/>
      <c r="X61" s="19"/>
      <c r="Y61" s="19"/>
      <c r="Z61" s="19"/>
      <c r="AA61" s="19"/>
      <c r="AB61" s="19"/>
      <c r="AC61" s="19">
        <f>AC30+AC33+AC59</f>
        <v>516.04</v>
      </c>
      <c r="AD61" s="19"/>
      <c r="AE61" s="19"/>
      <c r="AF61" s="19"/>
      <c r="AG61" s="47"/>
    </row>
  </sheetData>
  <sheetProtection/>
  <mergeCells count="20">
    <mergeCell ref="A1:AF1"/>
    <mergeCell ref="A2:K2"/>
    <mergeCell ref="U2:AA2"/>
    <mergeCell ref="AC2:AF2"/>
    <mergeCell ref="B3:I3"/>
    <mergeCell ref="J3:N3"/>
    <mergeCell ref="P3:R3"/>
    <mergeCell ref="S3:T3"/>
    <mergeCell ref="V3:W3"/>
    <mergeCell ref="X3:Y3"/>
    <mergeCell ref="Z3:AA3"/>
    <mergeCell ref="A3:A4"/>
    <mergeCell ref="O3:O4"/>
    <mergeCell ref="U3:U4"/>
    <mergeCell ref="AB3:AB4"/>
    <mergeCell ref="AC3:AC4"/>
    <mergeCell ref="AD3:AD4"/>
    <mergeCell ref="AE3:AE4"/>
    <mergeCell ref="AF3:AF4"/>
    <mergeCell ref="AG3:AG4"/>
  </mergeCells>
  <printOptions/>
  <pageMargins left="0.3576388888888889" right="0.16111111111111112" top="0.8027777777777778" bottom="0.8027777777777778" header="0.5118055555555555" footer="0.5118055555555555"/>
  <pageSetup fitToHeight="0" fitToWidth="1"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2018-11-05T07:43:16Z</cp:lastPrinted>
  <dcterms:created xsi:type="dcterms:W3CDTF">2018-04-20T01:12:00Z</dcterms:created>
  <dcterms:modified xsi:type="dcterms:W3CDTF">2019-03-29T09:32:46Z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