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报备" sheetId="1" r:id="rId1"/>
  </sheets>
  <definedNames>
    <definedName name="_xlnm.Print_Titles" localSheetId="0">'3月报备'!$1:$4</definedName>
  </definedNames>
  <calcPr fullCalcOnLoad="1"/>
</workbook>
</file>

<file path=xl/sharedStrings.xml><?xml version="1.0" encoding="utf-8"?>
<sst xmlns="http://schemas.openxmlformats.org/spreadsheetml/2006/main" count="931" uniqueCount="336">
  <si>
    <t>石楼县2019年统筹整合使用财政涉农资金支持精准扶贫项目申报表</t>
  </si>
  <si>
    <t>项目责任单位（盖章）：</t>
  </si>
  <si>
    <t>裴沟乡人民政府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</si>
  <si>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</si>
  <si>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</si>
  <si>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</si>
  <si>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</si>
  <si>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</si>
  <si>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</si>
  <si>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</si>
  <si>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</si>
  <si>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
业部门</t>
  </si>
  <si>
    <t>项目主
管部门</t>
  </si>
  <si>
    <t>项目实
施单位</t>
  </si>
  <si>
    <t>项目进展情况</t>
  </si>
  <si>
    <t>2019年安排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</si>
  <si>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</si>
  <si>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</si>
  <si>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</si>
  <si>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</si>
  <si>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</si>
  <si>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</si>
  <si>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</si>
  <si>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
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</si>
  <si>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</si>
  <si>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</si>
  <si>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</si>
  <si>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</si>
  <si>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</si>
  <si>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</si>
  <si>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
资金</t>
  </si>
  <si>
    <t>自筹
资金</t>
  </si>
  <si>
    <t>其他
资金</t>
  </si>
  <si>
    <t>总人数</t>
  </si>
  <si>
    <t>建档立卡贫困户人数</t>
  </si>
  <si>
    <t>其他农户</t>
  </si>
  <si>
    <t>扶持人数</t>
  </si>
  <si>
    <t>扶持金额</t>
  </si>
  <si>
    <t>单位名称</t>
  </si>
  <si>
    <t>负责人</t>
  </si>
  <si>
    <t>石楼县裴沟乡坪底村委过水桥项目（续建）</t>
  </si>
  <si>
    <t>续建</t>
  </si>
  <si>
    <t>基础设施建设</t>
  </si>
  <si>
    <t>村底</t>
  </si>
  <si>
    <t>建设村底村到河对岸过水桥一座，可解决村底村69户205口人的种地问题，其中贫困户76人</t>
  </si>
  <si>
    <t>座</t>
  </si>
  <si>
    <t>2月</t>
  </si>
  <si>
    <t>28.5万元/座</t>
  </si>
  <si>
    <t>交通局</t>
  </si>
  <si>
    <t>宁侯保</t>
  </si>
  <si>
    <t>裴沟乡</t>
  </si>
  <si>
    <t>韦利军</t>
  </si>
  <si>
    <t>坪底村委</t>
  </si>
  <si>
    <t xml:space="preserve">
崔振平</t>
  </si>
  <si>
    <t>完工</t>
  </si>
  <si>
    <t>2018.
04.30</t>
  </si>
  <si>
    <t>2018.
06.30</t>
  </si>
  <si>
    <t>完结</t>
  </si>
  <si>
    <t>石楼县裴沟乡刘家洼村委蔬菜、水果保鲜房项目（续建）</t>
  </si>
  <si>
    <t>资产收益</t>
  </si>
  <si>
    <t>刘家洼</t>
  </si>
  <si>
    <t>新建保鲜房，可存放1500吨蔬菜、水果，带动全村人种植蔬菜，人均增收300余元</t>
  </si>
  <si>
    <t>个</t>
  </si>
  <si>
    <t>5月</t>
  </si>
  <si>
    <t>70万元/个</t>
  </si>
  <si>
    <t>农委</t>
  </si>
  <si>
    <t>刘保荣</t>
  </si>
  <si>
    <t>刘家洼村委</t>
  </si>
  <si>
    <t>刘兵启</t>
  </si>
  <si>
    <t>2018.
5.13</t>
  </si>
  <si>
    <t>2018.
09.25</t>
  </si>
  <si>
    <t>石楼县裴沟乡刘家洼村委玉露香基地建设项目（续建）</t>
  </si>
  <si>
    <t>新建管道：1、总管道1.5寸PE管4000余米；2、分管道1寸PE管6000米。解决151人的浇地问题，其中覆盖贫困人口112人</t>
  </si>
  <si>
    <t>处</t>
  </si>
  <si>
    <t>15万元/处</t>
  </si>
  <si>
    <t>水利局</t>
  </si>
  <si>
    <t>刘林生</t>
  </si>
  <si>
    <t>2018.
9.30</t>
  </si>
  <si>
    <t>石楼县裴沟乡乔子头村委金禾小杂粮加工厂项目（续建）</t>
  </si>
  <si>
    <t>乔子头</t>
  </si>
  <si>
    <t>占地20亩，一期已完成投资200万元，新建一条杂粮生产线，覆盖乔子头全村贫困户270人，人均增收200元</t>
  </si>
  <si>
    <t>3月</t>
  </si>
  <si>
    <t>50万元/处</t>
  </si>
  <si>
    <t>中小企业局</t>
  </si>
  <si>
    <t>李强</t>
  </si>
  <si>
    <t>裴沟村委</t>
  </si>
  <si>
    <t>杨建军</t>
  </si>
  <si>
    <t>2018.
5.11</t>
  </si>
  <si>
    <t>2018.
07.30</t>
  </si>
  <si>
    <t>石楼县裴沟乡前土门村委木器、根雕加工项目（续建）</t>
  </si>
  <si>
    <t>梁家山</t>
  </si>
  <si>
    <t>购买根雕、木器加工设备，建设厂房200平米，带动贫困户81人。</t>
  </si>
  <si>
    <t>30万元/个</t>
  </si>
  <si>
    <t>前土门村委</t>
  </si>
  <si>
    <t>梁建平</t>
  </si>
  <si>
    <t>2018.
5.12</t>
  </si>
  <si>
    <t>石楼县裴沟乡前土门村委过水桥项目（续建）</t>
  </si>
  <si>
    <t>修建公路通梁家山村小桥2座，解决330口人的出行问题</t>
  </si>
  <si>
    <t>7.75万元/座</t>
  </si>
  <si>
    <t>2018.
5.10</t>
  </si>
  <si>
    <t>石楼县裴沟乡前土门村委集体养貂场建设项目（续建）</t>
  </si>
  <si>
    <t>特色产业发展</t>
  </si>
  <si>
    <t>新建养貂场，占地50亩，可养貂2000只</t>
  </si>
  <si>
    <t>只</t>
  </si>
  <si>
    <t>6月</t>
  </si>
  <si>
    <t>260万元/处</t>
  </si>
  <si>
    <t>畜牧兽医
中心</t>
  </si>
  <si>
    <t>李红平</t>
  </si>
  <si>
    <t>前土门、薛家峪</t>
  </si>
  <si>
    <t>梁建平、刘三告</t>
  </si>
  <si>
    <t>2018.
10.30</t>
  </si>
  <si>
    <t>石楼县裴沟乡后土门村委高石崖弯过水桥项目（续建）</t>
  </si>
  <si>
    <t>后土门、庄里</t>
  </si>
  <si>
    <t>后土门至庄里高石崖湾大河修过水桥一座，解决全村837口人的出行问题</t>
  </si>
  <si>
    <t>33万元/座</t>
  </si>
  <si>
    <t>后土门村委</t>
  </si>
  <si>
    <t>王世中</t>
  </si>
  <si>
    <t>2018.
9.20</t>
  </si>
  <si>
    <t>石楼县裴沟乡马家山村委绿意合作社露天蔬菜基地建设项目（续建）</t>
  </si>
  <si>
    <t>薛家湾</t>
  </si>
  <si>
    <t>新建管道：1、总管道2寸钢管2500余米；2、分管道1寸PE管3000米，解决贫困人口28人的露天蔬菜种植</t>
  </si>
  <si>
    <t>亩</t>
  </si>
  <si>
    <t>1月</t>
  </si>
  <si>
    <t>10万/处</t>
  </si>
  <si>
    <t>马家山村委</t>
  </si>
  <si>
    <t>温风平</t>
  </si>
  <si>
    <t>2018.
9.21</t>
  </si>
  <si>
    <t>石楼县裴沟乡马家山村委集体养貂场建设项目（续建）</t>
  </si>
  <si>
    <t>马家山和刘家山村交界</t>
  </si>
  <si>
    <t>马家山、坪底</t>
  </si>
  <si>
    <t>温风平、崔振平</t>
  </si>
  <si>
    <t>石楼县裴沟乡永由村委古槐文化广场建设项目（续建）</t>
  </si>
  <si>
    <t>永由</t>
  </si>
  <si>
    <t>建设古槐广场，含广场绿化5亩、硬化15亩、亮化和娱乐设施安置等工程</t>
  </si>
  <si>
    <t>100万元/处</t>
  </si>
  <si>
    <t>旅游局</t>
  </si>
  <si>
    <t>曹哲元</t>
  </si>
  <si>
    <t>永由村委</t>
  </si>
  <si>
    <t>穆海则</t>
  </si>
  <si>
    <t>2018.011.15</t>
  </si>
  <si>
    <t>石楼县裴沟乡刘家洼村委新修田间路项目（续建）</t>
  </si>
  <si>
    <t>垣则沟、背窄棱、白家山、前梁、孩犬棱的田间路</t>
  </si>
  <si>
    <t>公里</t>
  </si>
  <si>
    <t>3万元/公里</t>
  </si>
  <si>
    <t>刘国辉</t>
  </si>
  <si>
    <t>2018.
7.10</t>
  </si>
  <si>
    <t>2018.
9.28</t>
  </si>
  <si>
    <t>石楼县裴沟乡马家山村委绿意合作社大棚蔬菜种植项目（续建）</t>
  </si>
  <si>
    <t>建大棚10个，温棚1个</t>
  </si>
  <si>
    <t>4月</t>
  </si>
  <si>
    <t>1.5万元/亩</t>
  </si>
  <si>
    <t>2018.
7.11</t>
  </si>
  <si>
    <t>2018.
11.15</t>
  </si>
  <si>
    <t>石楼县裴沟乡曹家峪村委田间路硬化工程（续建）</t>
  </si>
  <si>
    <t>曹家峪至麦塔上</t>
  </si>
  <si>
    <t>麦塔上田间路易毁路段硬化</t>
  </si>
  <si>
    <t>20万/公里</t>
  </si>
  <si>
    <t>曹家峪村委</t>
  </si>
  <si>
    <t>宋彦军</t>
  </si>
  <si>
    <t>2018.
7.12</t>
  </si>
  <si>
    <t>2018.
10.14</t>
  </si>
  <si>
    <t>石楼县裴沟乡坪底村委优质花椒示范园项目（续建）</t>
  </si>
  <si>
    <t>坪底</t>
  </si>
  <si>
    <t>填土改良土壤30亩，引进优质丰产品种，按照标准流程管理，确保第三年花椒收益2000元/亩</t>
  </si>
  <si>
    <t>0.5万元/亩</t>
  </si>
  <si>
    <t>林业局</t>
  </si>
  <si>
    <t>刘小龙</t>
  </si>
  <si>
    <t>崔振平</t>
  </si>
  <si>
    <t>2018.
11.30</t>
  </si>
  <si>
    <t>小计</t>
  </si>
  <si>
    <t>石楼县裴沟乡一户一策补助项目</t>
  </si>
  <si>
    <t>新建</t>
  </si>
  <si>
    <t>裴沟乡各村委</t>
  </si>
  <si>
    <t>种植、养殖、外出务工、护理护工等</t>
  </si>
  <si>
    <t>项</t>
  </si>
  <si>
    <t>10月</t>
  </si>
  <si>
    <t>涉及村委</t>
  </si>
  <si>
    <t>支部书记</t>
  </si>
  <si>
    <t>未实施</t>
  </si>
  <si>
    <t>2019.
2.1</t>
  </si>
  <si>
    <t>2019.
12.1</t>
  </si>
  <si>
    <t>多元产业</t>
  </si>
  <si>
    <t>石楼县裴沟乡红枣核桃提质增效项目</t>
  </si>
  <si>
    <t>裴沟乡涉及村委</t>
  </si>
  <si>
    <t>红枣、核桃提质增效6770亩.</t>
  </si>
  <si>
    <t>0.02万元/亩</t>
  </si>
  <si>
    <t>2019.
4.15</t>
  </si>
  <si>
    <t>2019.
10.30</t>
  </si>
  <si>
    <t>提质增效</t>
  </si>
  <si>
    <t>石楼县裴沟乡核桃嫁接改良项目工程</t>
  </si>
  <si>
    <t>经济林改良嫁接1000亩</t>
  </si>
  <si>
    <t>0.05万元/亩</t>
  </si>
  <si>
    <t>曹艳飞</t>
  </si>
  <si>
    <t>2019.4.1</t>
  </si>
  <si>
    <t>2019.7.1</t>
  </si>
  <si>
    <t>嫁接改良</t>
  </si>
  <si>
    <t>石楼县裴沟乡郭家河村委过水桥建设项目</t>
  </si>
  <si>
    <t>孟家腰</t>
  </si>
  <si>
    <t>郭家河至孟家腰过水桥</t>
  </si>
  <si>
    <t>26.83万元/座</t>
  </si>
  <si>
    <t>郭家河村委</t>
  </si>
  <si>
    <t>温红平</t>
  </si>
  <si>
    <t>2017.8.1</t>
  </si>
  <si>
    <t>2017.10.1</t>
  </si>
  <si>
    <t>石楼县裴沟乡郭家河村委保鲜库建设项目</t>
  </si>
  <si>
    <t>新建100平米保鲜库</t>
  </si>
  <si>
    <t>35万/座</t>
  </si>
  <si>
    <t>2019.3.30</t>
  </si>
  <si>
    <t>2019.7.30</t>
  </si>
  <si>
    <t>石楼县裴沟乡郭家河村委苹果树栽植项目</t>
  </si>
  <si>
    <t>新家坡</t>
  </si>
  <si>
    <t>利用旧村复垦土地栽植苹果树120亩</t>
  </si>
  <si>
    <t>7月</t>
  </si>
  <si>
    <t>0.1万元/亩</t>
  </si>
  <si>
    <t>2019.3.1</t>
  </si>
  <si>
    <t>2019.10.1</t>
  </si>
  <si>
    <t>石楼县裴沟乡后土门村委新栽有机鲜枣项目</t>
  </si>
  <si>
    <t>后土门</t>
  </si>
  <si>
    <t>新栽有机鲜枣20亩，配套温室大棚及灌溉设施，壮大村集体经济</t>
  </si>
  <si>
    <t>5万元/亩</t>
  </si>
  <si>
    <t>2019.8.1</t>
  </si>
  <si>
    <t>石楼县裴沟乡后土门村委后家大河过水桥项目</t>
  </si>
  <si>
    <t>后家大河修过水桥一座</t>
  </si>
  <si>
    <t>8万元/座</t>
  </si>
  <si>
    <t>2019.5.1</t>
  </si>
  <si>
    <t>2019.9.1</t>
  </si>
  <si>
    <t>石楼县裴沟乡刘家洼村委垣则沟新修田间路项目</t>
  </si>
  <si>
    <t>垣则沟的田间路4公里，方便200亩坝沟地，300亩坡地的种植</t>
  </si>
  <si>
    <t>3.8万元/公里</t>
  </si>
  <si>
    <t>石楼县裴沟乡马家山村委土地平整项目</t>
  </si>
  <si>
    <t>土地平整(村集体土地50亩），用于建设温室大棚，种植草莓、桃等</t>
  </si>
  <si>
    <t>1万元/亩</t>
  </si>
  <si>
    <t>石楼县裴沟乡穆家洼村委修建烤房项目</t>
  </si>
  <si>
    <t>穆家洼</t>
  </si>
  <si>
    <t>新建400平米厂房，核桃、枣、黄花菜的烘干</t>
  </si>
  <si>
    <t>30万元/处</t>
  </si>
  <si>
    <t>穆家洼村委</t>
  </si>
  <si>
    <t>冉红鸿</t>
  </si>
  <si>
    <t>石楼县裴沟乡裴沟村委街道下水道修涵洞和污水处理项目</t>
  </si>
  <si>
    <t>裴沟</t>
  </si>
  <si>
    <t>新修下水道涵洞和过滤池100米</t>
  </si>
  <si>
    <t>35万元/处</t>
  </si>
  <si>
    <t>石楼县裴沟乡裴沟村委中药材种植合作社种植项目</t>
  </si>
  <si>
    <t>流转沿河两岸300亩水浇地，种防风、黄花菜、柴胡，平整土地和购买灌溉设备</t>
  </si>
  <si>
    <t>25万元/处</t>
  </si>
  <si>
    <t>2019.5.30</t>
  </si>
  <si>
    <t>石楼县裴沟乡穆家洼村委南岭上通村路硬化项目</t>
  </si>
  <si>
    <t>南岭上</t>
  </si>
  <si>
    <t>硬化路1公里</t>
  </si>
  <si>
    <t xml:space="preserve">公里 </t>
  </si>
  <si>
    <t>22万元/处</t>
  </si>
  <si>
    <t>石楼县裴沟乡裴沟村委过水桥项目</t>
  </si>
  <si>
    <t>前坪柳湾新建过水桥1座</t>
  </si>
  <si>
    <t>25万/座</t>
  </si>
  <si>
    <t>2019.6.5</t>
  </si>
  <si>
    <t>2019.8.5</t>
  </si>
  <si>
    <t>石楼县裴沟乡坪底村委过水桥工程</t>
  </si>
  <si>
    <t>新修过水桥1座</t>
  </si>
  <si>
    <t>30万元/座</t>
  </si>
  <si>
    <t>2019.6.1</t>
  </si>
  <si>
    <t>石楼县裴沟乡坪底村委田间路工程</t>
  </si>
  <si>
    <t>张家沟至杨家坡田间路4.2公里</t>
  </si>
  <si>
    <t>4万元/公里</t>
  </si>
  <si>
    <t>石楼县裴沟乡坪底村委优质甜柿示范园项目</t>
  </si>
  <si>
    <t>西山</t>
  </si>
  <si>
    <t>引进日本优质无核甜柿品种，高标准整地、施农家肥、大水灌溉，确保两年后挂果受益</t>
  </si>
  <si>
    <t>0.4万元/亩</t>
  </si>
  <si>
    <t>石楼县裴沟乡前土门村委优质花椒产业园建设项目</t>
  </si>
  <si>
    <t>利用前塔100亩地，引进“大红袍”优质品种，按照标准流程栽植管理</t>
  </si>
  <si>
    <t>0.35万元/亩</t>
  </si>
  <si>
    <t>石楼县裴沟乡前土门村委新修田间路项目</t>
  </si>
  <si>
    <t>前土门</t>
  </si>
  <si>
    <t>桥子沟新修田间路3.5公里</t>
  </si>
  <si>
    <t>未动工</t>
  </si>
  <si>
    <t>石楼县裴沟乡前土门村委木器、根雕厂房建设项目</t>
  </si>
  <si>
    <t>车间、厂房新建</t>
  </si>
  <si>
    <t>15万元/个</t>
  </si>
  <si>
    <t>石楼县裴沟乡永由村委新修田间路工程</t>
  </si>
  <si>
    <t>永由背窄咀、窄圪坝；引红花粱，对面新修田间路</t>
  </si>
  <si>
    <t>2万元/公里</t>
  </si>
  <si>
    <t>温秋旺</t>
  </si>
  <si>
    <t>石楼县裴沟乡永由村委沟域有机种植灌溉项目</t>
  </si>
  <si>
    <t>金元山、永由村622亩沟域治理种植有机杂粮，需打深井，铺设灌溉管道等设施</t>
  </si>
  <si>
    <t>石楼县裴沟乡曹家峪村委新修田间路项目</t>
  </si>
  <si>
    <t>曹家峪</t>
  </si>
  <si>
    <t>新修田间路两条共3.1公里</t>
  </si>
  <si>
    <t>石楼县裴沟乡曹家峪村委乡村便民路项目</t>
  </si>
  <si>
    <t>乡村便民路1公里，砌石楞，硬化1公里</t>
  </si>
  <si>
    <t>40万元/处</t>
  </si>
  <si>
    <t>石楼县裴沟乡前土门村委青阳洼 通村道路硬化项目</t>
  </si>
  <si>
    <t>青阳洼</t>
  </si>
  <si>
    <t>硬化通村路2.2公里</t>
  </si>
  <si>
    <t>23万元/公里</t>
  </si>
  <si>
    <t>石楼县裴沟乡裴沟村委乔子头村农机配套设施项目</t>
  </si>
  <si>
    <t>新建200平米厂房，购买耕地机2台，播种机2台，收割机2台，打坑机1台，农用三轮车1台，贫困户投工投劳，入股分红，增加村集体收入。</t>
  </si>
  <si>
    <t>农机局</t>
  </si>
  <si>
    <t>张照辉</t>
  </si>
  <si>
    <t>石楼县裴沟乡裴沟村委乔子头村家鸡养殖项目</t>
  </si>
  <si>
    <t>新建家鸡养殖场地300平米，购买家鸡1500只</t>
  </si>
  <si>
    <t>16万元/处</t>
  </si>
  <si>
    <t>石楼县裴沟乡裴沟村委乔子头村街道下水道维修项目</t>
  </si>
  <si>
    <t>街道150米下水道维修工程</t>
  </si>
  <si>
    <t>米</t>
  </si>
  <si>
    <t>0.03万元/米</t>
  </si>
  <si>
    <t>石楼县裴沟乡薛家峪村委光伏区桥涵建设工程项目</t>
  </si>
  <si>
    <t>薛家峪</t>
  </si>
  <si>
    <t>薛家峪光伏区通郭家河光伏区修建小桥1座</t>
  </si>
  <si>
    <t>45万元/处</t>
  </si>
  <si>
    <t>刘三告</t>
  </si>
  <si>
    <t>2019.8.30</t>
  </si>
  <si>
    <t>石楼县裴沟乡曹家峪村河道护岸项目</t>
  </si>
  <si>
    <t>护岸105米</t>
  </si>
  <si>
    <t>49.27万元/处</t>
  </si>
  <si>
    <t>2018.6.1</t>
  </si>
  <si>
    <t>2018.10.1</t>
  </si>
  <si>
    <t>已实施</t>
  </si>
  <si>
    <t>石楼县曹家峪村涵洞工程项目</t>
  </si>
  <si>
    <t>涵洞79米</t>
  </si>
  <si>
    <t>34.18万元/处</t>
  </si>
  <si>
    <t>石楼县裴沟乡曹家峪村广场道路硬化、绿化项目</t>
  </si>
  <si>
    <t>公共服务改善</t>
  </si>
  <si>
    <r>
      <t>硬化1600m</t>
    </r>
    <r>
      <rPr>
        <vertAlign val="superscript"/>
        <sz val="8"/>
        <rFont val="仿宋"/>
        <family val="3"/>
      </rPr>
      <t>2</t>
    </r>
    <r>
      <rPr>
        <sz val="8"/>
        <rFont val="仿宋"/>
        <family val="3"/>
      </rPr>
      <t>、绿化3亩、六角厅1个、人行道180米</t>
    </r>
  </si>
  <si>
    <t>49.86万元/处</t>
  </si>
  <si>
    <t>2018.8.1</t>
  </si>
  <si>
    <t>2018.11.30</t>
  </si>
  <si>
    <t>石楼县裴沟乡基础设施提升项目</t>
  </si>
  <si>
    <t>村基础设施提升、村容村貌整治含村内绿化、亮化、美化</t>
  </si>
  <si>
    <t>村</t>
  </si>
  <si>
    <t>100万元/村</t>
  </si>
  <si>
    <t>新农办
住建局</t>
  </si>
  <si>
    <t>邓平儿
郑一</t>
  </si>
  <si>
    <t>各村委</t>
  </si>
  <si>
    <t>村主任</t>
  </si>
  <si>
    <t>2019.
5.7</t>
  </si>
  <si>
    <t>2019.
8.7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</si>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</sst>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9"/>
      <color indexed="8"/>
      <name val="仿宋"/>
      <family val="3"/>
    </font>
    <font>
      <b/>
      <sz val="20"/>
      <color indexed="8"/>
      <name val="仿宋"/>
      <family val="3"/>
    </font>
    <font>
      <sz val="8"/>
      <color indexed="8"/>
      <name val="仿宋"/>
      <family val="3"/>
    </font>
    <font>
      <b/>
      <u val="single"/>
      <sz val="8"/>
      <color indexed="8"/>
      <name val="仿宋"/>
      <family val="3"/>
    </font>
    <font>
      <b/>
      <sz val="8"/>
      <color indexed="8"/>
      <name val="仿宋"/>
      <family val="3"/>
    </font>
    <font>
      <sz val="8"/>
      <name val="仿宋"/>
      <family val="3"/>
    </font>
    <font>
      <sz val="8"/>
      <color indexed="10"/>
      <name val="仿宋"/>
      <family val="3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b/>
      <sz val="20"/>
      <color rgb="FF000000"/>
      <name val="仿宋"/>
      <family val="3"/>
    </font>
    <font>
      <sz val="8"/>
      <color rgb="FFFF0000"/>
      <name val="仿宋"/>
      <family val="3"/>
    </font>
    <font>
      <b/>
      <sz val="8"/>
      <color rgb="FF00000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255"/>
    </xf>
    <xf numFmtId="176" fontId="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4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 textRotation="255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textRotation="255"/>
    </xf>
    <xf numFmtId="0" fontId="7" fillId="0" borderId="0" xfId="0" applyNumberFormat="1" applyFont="1" applyFill="1" applyAlignment="1">
      <alignment horizontal="right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textRotation="255" wrapText="1"/>
    </xf>
    <xf numFmtId="0" fontId="9" fillId="0" borderId="10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textRotation="255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wrapText="1" shrinkToFit="1"/>
    </xf>
    <xf numFmtId="0" fontId="10" fillId="0" borderId="10" xfId="0" applyNumberFormat="1" applyFont="1" applyFill="1" applyBorder="1" applyAlignment="1">
      <alignment horizontal="center" vertical="center" textRotation="255" wrapText="1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wrapText="1" shrinkToFi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shrinkToFit="1"/>
    </xf>
    <xf numFmtId="0" fontId="53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76" fontId="10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 shrinkToFi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7"/>
  <sheetViews>
    <sheetView tabSelected="1" zoomScaleSheetLayoutView="100" workbookViewId="0" topLeftCell="A1">
      <selection activeCell="AI5" sqref="AI5"/>
    </sheetView>
  </sheetViews>
  <sheetFormatPr defaultColWidth="9.00390625" defaultRowHeight="13.5" customHeight="1"/>
  <cols>
    <col min="1" max="1" width="2.7109375" style="1" customWidth="1"/>
    <col min="2" max="2" width="11.140625" style="1" customWidth="1"/>
    <col min="3" max="3" width="4.140625" style="1" customWidth="1"/>
    <col min="4" max="4" width="4.8515625" style="1" customWidth="1"/>
    <col min="5" max="5" width="4.7109375" style="1" customWidth="1"/>
    <col min="6" max="6" width="10.8515625" style="1" customWidth="1"/>
    <col min="7" max="7" width="3.57421875" style="1" customWidth="1"/>
    <col min="8" max="8" width="3.8515625" style="1" customWidth="1"/>
    <col min="9" max="9" width="4.140625" style="1" customWidth="1"/>
    <col min="10" max="10" width="6.57421875" style="1" customWidth="1"/>
    <col min="11" max="11" width="8.8515625" style="8" customWidth="1"/>
    <col min="12" max="12" width="11.00390625" style="1" customWidth="1"/>
    <col min="13" max="13" width="4.140625" style="1" customWidth="1"/>
    <col min="14" max="14" width="5.28125" style="1" customWidth="1"/>
    <col min="15" max="15" width="4.7109375" style="1" customWidth="1"/>
    <col min="16" max="18" width="6.140625" style="1" customWidth="1"/>
    <col min="19" max="19" width="4.7109375" style="1" customWidth="1"/>
    <col min="20" max="21" width="3.00390625" style="1" customWidth="1"/>
    <col min="22" max="22" width="3.28125" style="2" customWidth="1"/>
    <col min="23" max="23" width="3.28125" style="11" customWidth="1"/>
    <col min="24" max="27" width="3.28125" style="1" customWidth="1"/>
    <col min="28" max="28" width="2.8515625" style="1" customWidth="1"/>
    <col min="29" max="29" width="6.8515625" style="1" customWidth="1"/>
    <col min="30" max="30" width="5.421875" style="12" customWidth="1"/>
    <col min="31" max="31" width="4.7109375" style="12" customWidth="1"/>
    <col min="32" max="32" width="2.57421875" style="2" customWidth="1"/>
    <col min="33" max="33" width="3.8515625" style="1" customWidth="1"/>
    <col min="34" max="16384" width="9.00390625" style="1" customWidth="1"/>
  </cols>
  <sheetData>
    <row r="1" spans="1:33" s="1" customFormat="1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32"/>
      <c r="L1" s="13"/>
      <c r="M1" s="13"/>
      <c r="N1" s="13"/>
      <c r="O1" s="13"/>
      <c r="P1" s="13"/>
      <c r="Q1" s="13"/>
      <c r="R1" s="13"/>
      <c r="S1" s="13"/>
      <c r="T1" s="13"/>
      <c r="U1" s="13"/>
      <c r="V1" s="43"/>
      <c r="W1" s="44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1" customFormat="1" ht="15" customHeight="1">
      <c r="A2" s="14" t="s">
        <v>1</v>
      </c>
      <c r="B2" s="14"/>
      <c r="C2" s="14"/>
      <c r="D2" s="14"/>
      <c r="E2" s="15" t="s">
        <v>2</v>
      </c>
      <c r="F2" s="15"/>
      <c r="G2" s="16"/>
      <c r="H2" s="16"/>
      <c r="I2" s="16"/>
      <c r="J2" s="16"/>
      <c r="K2" s="33"/>
      <c r="L2" s="34"/>
      <c r="M2" s="16"/>
      <c r="N2" s="16"/>
      <c r="O2" s="16"/>
      <c r="P2" s="16"/>
      <c r="Q2" s="16"/>
      <c r="R2" s="16"/>
      <c r="S2" s="16"/>
      <c r="T2" s="34"/>
      <c r="U2" s="45"/>
      <c r="V2" s="46"/>
      <c r="W2" s="47"/>
      <c r="X2" s="48"/>
      <c r="Y2" s="48"/>
      <c r="Z2" s="71"/>
      <c r="AA2" s="71"/>
      <c r="AB2" s="72"/>
      <c r="AC2" s="72"/>
      <c r="AD2" s="73" t="s">
        <v>3</v>
      </c>
      <c r="AE2" s="74"/>
      <c r="AF2" s="74"/>
      <c r="AG2" s="74"/>
    </row>
    <row r="3" spans="1:33" s="2" customFormat="1" ht="28.5" customHeight="1">
      <c r="A3" s="17" t="s">
        <v>4</v>
      </c>
      <c r="B3" s="17" t="s">
        <v>5</v>
      </c>
      <c r="C3" s="17"/>
      <c r="D3" s="17"/>
      <c r="E3" s="17"/>
      <c r="F3" s="17"/>
      <c r="G3" s="17"/>
      <c r="H3" s="17"/>
      <c r="I3" s="17"/>
      <c r="J3" s="17" t="s">
        <v>6</v>
      </c>
      <c r="K3" s="35"/>
      <c r="L3" s="17"/>
      <c r="M3" s="17"/>
      <c r="N3" s="17"/>
      <c r="O3" s="17" t="s">
        <v>7</v>
      </c>
      <c r="P3" s="17" t="s">
        <v>8</v>
      </c>
      <c r="Q3" s="17"/>
      <c r="R3" s="17"/>
      <c r="S3" s="17" t="s">
        <v>9</v>
      </c>
      <c r="T3" s="17"/>
      <c r="U3" s="36" t="s">
        <v>10</v>
      </c>
      <c r="V3" s="49" t="s">
        <v>11</v>
      </c>
      <c r="W3" s="50"/>
      <c r="X3" s="49" t="s">
        <v>12</v>
      </c>
      <c r="Y3" s="50"/>
      <c r="Z3" s="49" t="s">
        <v>13</v>
      </c>
      <c r="AA3" s="50"/>
      <c r="AB3" s="17" t="s">
        <v>14</v>
      </c>
      <c r="AC3" s="17" t="s">
        <v>15</v>
      </c>
      <c r="AD3" s="75" t="s">
        <v>16</v>
      </c>
      <c r="AE3" s="75" t="s">
        <v>17</v>
      </c>
      <c r="AF3" s="17" t="s">
        <v>18</v>
      </c>
      <c r="AG3" s="100" t="s">
        <v>19</v>
      </c>
    </row>
    <row r="4" spans="1:33" s="2" customFormat="1" ht="72" customHeight="1">
      <c r="A4" s="17"/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36" t="s">
        <v>29</v>
      </c>
      <c r="L4" s="17" t="s">
        <v>30</v>
      </c>
      <c r="M4" s="17" t="s">
        <v>31</v>
      </c>
      <c r="N4" s="17" t="s">
        <v>32</v>
      </c>
      <c r="O4" s="17"/>
      <c r="P4" s="3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36"/>
      <c r="V4" s="51" t="s">
        <v>38</v>
      </c>
      <c r="W4" s="52" t="s">
        <v>39</v>
      </c>
      <c r="X4" s="53" t="s">
        <v>38</v>
      </c>
      <c r="Y4" s="53" t="s">
        <v>39</v>
      </c>
      <c r="Z4" s="53" t="s">
        <v>38</v>
      </c>
      <c r="AA4" s="53" t="s">
        <v>39</v>
      </c>
      <c r="AB4" s="17"/>
      <c r="AC4" s="17"/>
      <c r="AD4" s="75"/>
      <c r="AE4" s="75"/>
      <c r="AF4" s="17"/>
      <c r="AG4" s="101"/>
    </row>
    <row r="5" spans="1:33" s="3" customFormat="1" ht="73.5" customHeight="1">
      <c r="A5" s="18">
        <v>1</v>
      </c>
      <c r="B5" s="19" t="s">
        <v>40</v>
      </c>
      <c r="C5" s="19" t="s">
        <v>41</v>
      </c>
      <c r="D5" s="19" t="s">
        <v>42</v>
      </c>
      <c r="E5" s="19" t="s">
        <v>43</v>
      </c>
      <c r="F5" s="19" t="s">
        <v>44</v>
      </c>
      <c r="G5" s="19" t="s">
        <v>45</v>
      </c>
      <c r="H5" s="19">
        <v>1</v>
      </c>
      <c r="I5" s="19" t="s">
        <v>46</v>
      </c>
      <c r="J5" s="19">
        <v>28.5</v>
      </c>
      <c r="K5" s="19">
        <v>18</v>
      </c>
      <c r="L5" s="19">
        <f aca="true" t="shared" si="0" ref="L5:L7">J5-K5</f>
        <v>10.5</v>
      </c>
      <c r="M5" s="19">
        <v>0</v>
      </c>
      <c r="N5" s="19">
        <v>0</v>
      </c>
      <c r="O5" s="19" t="s">
        <v>47</v>
      </c>
      <c r="P5" s="19">
        <v>205</v>
      </c>
      <c r="Q5" s="19">
        <v>76</v>
      </c>
      <c r="R5" s="19">
        <f aca="true" t="shared" si="1" ref="R5:R19">P5-Q5</f>
        <v>129</v>
      </c>
      <c r="S5" s="19">
        <v>76</v>
      </c>
      <c r="T5" s="19">
        <v>0</v>
      </c>
      <c r="U5" s="19">
        <v>0</v>
      </c>
      <c r="V5" s="54" t="s">
        <v>48</v>
      </c>
      <c r="W5" s="55" t="s">
        <v>49</v>
      </c>
      <c r="X5" s="20" t="s">
        <v>50</v>
      </c>
      <c r="Y5" s="19" t="s">
        <v>51</v>
      </c>
      <c r="Z5" s="19" t="s">
        <v>52</v>
      </c>
      <c r="AA5" s="19" t="s">
        <v>53</v>
      </c>
      <c r="AB5" s="76" t="s">
        <v>54</v>
      </c>
      <c r="AC5" s="23"/>
      <c r="AD5" s="77" t="s">
        <v>55</v>
      </c>
      <c r="AE5" s="77" t="s">
        <v>56</v>
      </c>
      <c r="AF5" s="76" t="s">
        <v>57</v>
      </c>
      <c r="AG5" s="78">
        <v>2018</v>
      </c>
    </row>
    <row r="6" spans="1:33" s="3" customFormat="1" ht="81" customHeight="1">
      <c r="A6" s="18">
        <v>2</v>
      </c>
      <c r="B6" s="19" t="s">
        <v>58</v>
      </c>
      <c r="C6" s="19" t="s">
        <v>41</v>
      </c>
      <c r="D6" s="19" t="s">
        <v>59</v>
      </c>
      <c r="E6" s="19" t="s">
        <v>60</v>
      </c>
      <c r="F6" s="19" t="s">
        <v>61</v>
      </c>
      <c r="G6" s="19" t="s">
        <v>62</v>
      </c>
      <c r="H6" s="19">
        <v>1</v>
      </c>
      <c r="I6" s="19" t="s">
        <v>63</v>
      </c>
      <c r="J6" s="19">
        <v>70</v>
      </c>
      <c r="K6" s="19">
        <v>42</v>
      </c>
      <c r="L6" s="19">
        <f t="shared" si="0"/>
        <v>28</v>
      </c>
      <c r="M6" s="19">
        <v>0</v>
      </c>
      <c r="N6" s="19">
        <v>0</v>
      </c>
      <c r="O6" s="19" t="s">
        <v>64</v>
      </c>
      <c r="P6" s="19">
        <v>554</v>
      </c>
      <c r="Q6" s="19">
        <v>264</v>
      </c>
      <c r="R6" s="19">
        <f t="shared" si="1"/>
        <v>290</v>
      </c>
      <c r="S6" s="19">
        <v>264</v>
      </c>
      <c r="T6" s="19">
        <v>0.03</v>
      </c>
      <c r="U6" s="19">
        <v>0.03</v>
      </c>
      <c r="V6" s="54" t="s">
        <v>65</v>
      </c>
      <c r="W6" s="55" t="s">
        <v>66</v>
      </c>
      <c r="X6" s="20" t="s">
        <v>50</v>
      </c>
      <c r="Y6" s="19" t="s">
        <v>51</v>
      </c>
      <c r="Z6" s="19" t="s">
        <v>67</v>
      </c>
      <c r="AA6" s="19" t="s">
        <v>68</v>
      </c>
      <c r="AB6" s="76" t="s">
        <v>54</v>
      </c>
      <c r="AC6" s="23"/>
      <c r="AD6" s="77" t="s">
        <v>69</v>
      </c>
      <c r="AE6" s="77" t="s">
        <v>70</v>
      </c>
      <c r="AF6" s="76" t="s">
        <v>57</v>
      </c>
      <c r="AG6" s="78">
        <v>2018</v>
      </c>
    </row>
    <row r="7" spans="1:33" s="3" customFormat="1" ht="90" customHeight="1">
      <c r="A7" s="18">
        <v>3</v>
      </c>
      <c r="B7" s="20" t="s">
        <v>71</v>
      </c>
      <c r="C7" s="19" t="s">
        <v>41</v>
      </c>
      <c r="D7" s="19" t="s">
        <v>42</v>
      </c>
      <c r="E7" s="20" t="s">
        <v>60</v>
      </c>
      <c r="F7" s="20" t="s">
        <v>72</v>
      </c>
      <c r="G7" s="20" t="s">
        <v>73</v>
      </c>
      <c r="H7" s="20">
        <v>1</v>
      </c>
      <c r="I7" s="20" t="s">
        <v>46</v>
      </c>
      <c r="J7" s="20">
        <v>15</v>
      </c>
      <c r="K7" s="20">
        <v>9</v>
      </c>
      <c r="L7" s="19">
        <f t="shared" si="0"/>
        <v>6</v>
      </c>
      <c r="M7" s="20">
        <v>0</v>
      </c>
      <c r="N7" s="20">
        <v>0</v>
      </c>
      <c r="O7" s="20" t="s">
        <v>74</v>
      </c>
      <c r="P7" s="20">
        <v>151</v>
      </c>
      <c r="Q7" s="20">
        <v>112</v>
      </c>
      <c r="R7" s="19">
        <f t="shared" si="1"/>
        <v>39</v>
      </c>
      <c r="S7" s="20">
        <v>0</v>
      </c>
      <c r="T7" s="20">
        <v>0</v>
      </c>
      <c r="U7" s="20">
        <v>0</v>
      </c>
      <c r="V7" s="54" t="s">
        <v>75</v>
      </c>
      <c r="W7" s="55" t="s">
        <v>76</v>
      </c>
      <c r="X7" s="20" t="s">
        <v>50</v>
      </c>
      <c r="Y7" s="19" t="s">
        <v>51</v>
      </c>
      <c r="Z7" s="20" t="s">
        <v>67</v>
      </c>
      <c r="AA7" s="19" t="s">
        <v>68</v>
      </c>
      <c r="AB7" s="76" t="s">
        <v>54</v>
      </c>
      <c r="AC7" s="23"/>
      <c r="AD7" s="78" t="s">
        <v>69</v>
      </c>
      <c r="AE7" s="78" t="s">
        <v>77</v>
      </c>
      <c r="AF7" s="76" t="s">
        <v>57</v>
      </c>
      <c r="AG7" s="78">
        <v>2018</v>
      </c>
    </row>
    <row r="8" spans="1:33" s="3" customFormat="1" ht="93" customHeight="1">
      <c r="A8" s="18">
        <v>4</v>
      </c>
      <c r="B8" s="19" t="s">
        <v>78</v>
      </c>
      <c r="C8" s="19" t="s">
        <v>41</v>
      </c>
      <c r="D8" s="19" t="s">
        <v>59</v>
      </c>
      <c r="E8" s="19" t="s">
        <v>79</v>
      </c>
      <c r="F8" s="19" t="s">
        <v>80</v>
      </c>
      <c r="G8" s="19" t="s">
        <v>73</v>
      </c>
      <c r="H8" s="19">
        <v>1</v>
      </c>
      <c r="I8" s="19" t="s">
        <v>81</v>
      </c>
      <c r="J8" s="19">
        <v>250</v>
      </c>
      <c r="K8" s="19">
        <v>30</v>
      </c>
      <c r="L8" s="19">
        <v>20</v>
      </c>
      <c r="M8" s="19">
        <v>200</v>
      </c>
      <c r="N8" s="19">
        <v>0</v>
      </c>
      <c r="O8" s="19" t="s">
        <v>82</v>
      </c>
      <c r="P8" s="19">
        <v>430</v>
      </c>
      <c r="Q8" s="19">
        <v>270</v>
      </c>
      <c r="R8" s="19">
        <f t="shared" si="1"/>
        <v>160</v>
      </c>
      <c r="S8" s="19">
        <v>270</v>
      </c>
      <c r="T8" s="19">
        <v>0.02</v>
      </c>
      <c r="U8" s="19">
        <v>0.02</v>
      </c>
      <c r="V8" s="54" t="s">
        <v>83</v>
      </c>
      <c r="W8" s="55" t="s">
        <v>84</v>
      </c>
      <c r="X8" s="20" t="s">
        <v>50</v>
      </c>
      <c r="Y8" s="19" t="s">
        <v>51</v>
      </c>
      <c r="Z8" s="19" t="s">
        <v>85</v>
      </c>
      <c r="AA8" s="19" t="s">
        <v>86</v>
      </c>
      <c r="AB8" s="76" t="s">
        <v>54</v>
      </c>
      <c r="AC8" s="23"/>
      <c r="AD8" s="77" t="s">
        <v>87</v>
      </c>
      <c r="AE8" s="77" t="s">
        <v>88</v>
      </c>
      <c r="AF8" s="76" t="s">
        <v>57</v>
      </c>
      <c r="AG8" s="78">
        <v>2018</v>
      </c>
    </row>
    <row r="9" spans="1:33" s="3" customFormat="1" ht="61.5" customHeight="1">
      <c r="A9" s="18">
        <v>5</v>
      </c>
      <c r="B9" s="20" t="s">
        <v>89</v>
      </c>
      <c r="C9" s="19" t="s">
        <v>41</v>
      </c>
      <c r="D9" s="19" t="s">
        <v>59</v>
      </c>
      <c r="E9" s="20" t="s">
        <v>90</v>
      </c>
      <c r="F9" s="20" t="s">
        <v>91</v>
      </c>
      <c r="G9" s="20" t="s">
        <v>62</v>
      </c>
      <c r="H9" s="20">
        <v>1</v>
      </c>
      <c r="I9" s="20" t="s">
        <v>81</v>
      </c>
      <c r="J9" s="20">
        <v>50</v>
      </c>
      <c r="K9" s="20">
        <v>18</v>
      </c>
      <c r="L9" s="20">
        <v>12</v>
      </c>
      <c r="M9" s="20">
        <v>0</v>
      </c>
      <c r="N9" s="20">
        <v>20</v>
      </c>
      <c r="O9" s="20" t="s">
        <v>92</v>
      </c>
      <c r="P9" s="20">
        <v>93</v>
      </c>
      <c r="Q9" s="20">
        <v>81</v>
      </c>
      <c r="R9" s="19">
        <f t="shared" si="1"/>
        <v>12</v>
      </c>
      <c r="S9" s="20">
        <v>81</v>
      </c>
      <c r="T9" s="20">
        <v>0.03</v>
      </c>
      <c r="U9" s="20">
        <v>0.03</v>
      </c>
      <c r="V9" s="54" t="s">
        <v>83</v>
      </c>
      <c r="W9" s="55" t="s">
        <v>84</v>
      </c>
      <c r="X9" s="20" t="s">
        <v>50</v>
      </c>
      <c r="Y9" s="19" t="s">
        <v>51</v>
      </c>
      <c r="Z9" s="20" t="s">
        <v>93</v>
      </c>
      <c r="AA9" s="20" t="s">
        <v>94</v>
      </c>
      <c r="AB9" s="76" t="s">
        <v>54</v>
      </c>
      <c r="AC9" s="23"/>
      <c r="AD9" s="78" t="s">
        <v>95</v>
      </c>
      <c r="AE9" s="78" t="s">
        <v>77</v>
      </c>
      <c r="AF9" s="76" t="s">
        <v>57</v>
      </c>
      <c r="AG9" s="78">
        <v>2018</v>
      </c>
    </row>
    <row r="10" spans="1:33" s="3" customFormat="1" ht="54" customHeight="1">
      <c r="A10" s="18">
        <v>6</v>
      </c>
      <c r="B10" s="20" t="s">
        <v>96</v>
      </c>
      <c r="C10" s="20" t="s">
        <v>41</v>
      </c>
      <c r="D10" s="20" t="s">
        <v>42</v>
      </c>
      <c r="E10" s="20" t="s">
        <v>90</v>
      </c>
      <c r="F10" s="20" t="s">
        <v>97</v>
      </c>
      <c r="G10" s="20" t="s">
        <v>45</v>
      </c>
      <c r="H10" s="20">
        <v>2</v>
      </c>
      <c r="I10" s="20" t="s">
        <v>46</v>
      </c>
      <c r="J10" s="20">
        <v>15.5</v>
      </c>
      <c r="K10" s="20">
        <v>9</v>
      </c>
      <c r="L10" s="20">
        <f aca="true" t="shared" si="2" ref="L10:L16">J10-K10</f>
        <v>6.5</v>
      </c>
      <c r="M10" s="20">
        <v>0</v>
      </c>
      <c r="N10" s="20">
        <v>0</v>
      </c>
      <c r="O10" s="20" t="s">
        <v>98</v>
      </c>
      <c r="P10" s="20">
        <v>330</v>
      </c>
      <c r="Q10" s="20">
        <v>128</v>
      </c>
      <c r="R10" s="20">
        <f t="shared" si="1"/>
        <v>202</v>
      </c>
      <c r="S10" s="20">
        <v>0</v>
      </c>
      <c r="T10" s="20">
        <v>0</v>
      </c>
      <c r="U10" s="20">
        <v>0</v>
      </c>
      <c r="V10" s="54" t="s">
        <v>48</v>
      </c>
      <c r="W10" s="55" t="s">
        <v>49</v>
      </c>
      <c r="X10" s="20" t="s">
        <v>50</v>
      </c>
      <c r="Y10" s="20" t="s">
        <v>51</v>
      </c>
      <c r="Z10" s="20" t="s">
        <v>93</v>
      </c>
      <c r="AA10" s="20" t="s">
        <v>94</v>
      </c>
      <c r="AB10" s="78" t="s">
        <v>54</v>
      </c>
      <c r="AC10" s="20"/>
      <c r="AD10" s="78" t="s">
        <v>99</v>
      </c>
      <c r="AE10" s="78" t="s">
        <v>56</v>
      </c>
      <c r="AF10" s="78" t="s">
        <v>57</v>
      </c>
      <c r="AG10" s="78">
        <v>2018</v>
      </c>
    </row>
    <row r="11" spans="1:33" s="4" customFormat="1" ht="73.5">
      <c r="A11" s="21">
        <v>7</v>
      </c>
      <c r="B11" s="22" t="s">
        <v>100</v>
      </c>
      <c r="C11" s="23" t="s">
        <v>41</v>
      </c>
      <c r="D11" s="23" t="s">
        <v>101</v>
      </c>
      <c r="E11" s="22" t="s">
        <v>90</v>
      </c>
      <c r="F11" s="22" t="s">
        <v>102</v>
      </c>
      <c r="G11" s="22" t="s">
        <v>103</v>
      </c>
      <c r="H11" s="22">
        <v>2000</v>
      </c>
      <c r="I11" s="22" t="s">
        <v>104</v>
      </c>
      <c r="J11" s="22">
        <v>1400</v>
      </c>
      <c r="K11" s="22">
        <v>147.910925</v>
      </c>
      <c r="L11" s="22">
        <v>372.089075</v>
      </c>
      <c r="M11" s="22">
        <v>80</v>
      </c>
      <c r="N11" s="22">
        <v>800</v>
      </c>
      <c r="O11" s="22" t="s">
        <v>105</v>
      </c>
      <c r="P11" s="22">
        <v>1176</v>
      </c>
      <c r="Q11" s="22">
        <v>475</v>
      </c>
      <c r="R11" s="23">
        <f t="shared" si="1"/>
        <v>701</v>
      </c>
      <c r="S11" s="22">
        <v>0</v>
      </c>
      <c r="T11" s="22">
        <v>0.03</v>
      </c>
      <c r="U11" s="22">
        <v>0.03</v>
      </c>
      <c r="V11" s="56" t="s">
        <v>106</v>
      </c>
      <c r="W11" s="57" t="s">
        <v>107</v>
      </c>
      <c r="X11" s="23" t="s">
        <v>50</v>
      </c>
      <c r="Y11" s="22" t="s">
        <v>51</v>
      </c>
      <c r="Z11" s="22" t="s">
        <v>108</v>
      </c>
      <c r="AA11" s="22" t="s">
        <v>109</v>
      </c>
      <c r="AB11" s="76" t="s">
        <v>54</v>
      </c>
      <c r="AC11" s="22">
        <v>290</v>
      </c>
      <c r="AD11" s="79" t="s">
        <v>55</v>
      </c>
      <c r="AE11" s="79" t="s">
        <v>110</v>
      </c>
      <c r="AF11" s="76" t="s">
        <v>57</v>
      </c>
      <c r="AG11" s="76">
        <v>2018</v>
      </c>
    </row>
    <row r="12" spans="1:33" s="3" customFormat="1" ht="63.75" customHeight="1">
      <c r="A12" s="18">
        <v>8</v>
      </c>
      <c r="B12" s="19" t="s">
        <v>111</v>
      </c>
      <c r="C12" s="19" t="s">
        <v>41</v>
      </c>
      <c r="D12" s="19" t="s">
        <v>42</v>
      </c>
      <c r="E12" s="19" t="s">
        <v>112</v>
      </c>
      <c r="F12" s="19" t="s">
        <v>113</v>
      </c>
      <c r="G12" s="19" t="s">
        <v>45</v>
      </c>
      <c r="H12" s="19">
        <v>1</v>
      </c>
      <c r="I12" s="19" t="s">
        <v>46</v>
      </c>
      <c r="J12" s="19">
        <v>33</v>
      </c>
      <c r="K12" s="19">
        <v>19.5</v>
      </c>
      <c r="L12" s="19">
        <f t="shared" si="2"/>
        <v>13.5</v>
      </c>
      <c r="M12" s="19">
        <v>0</v>
      </c>
      <c r="N12" s="19">
        <v>0</v>
      </c>
      <c r="O12" s="19" t="s">
        <v>114</v>
      </c>
      <c r="P12" s="19">
        <v>837</v>
      </c>
      <c r="Q12" s="19">
        <v>380</v>
      </c>
      <c r="R12" s="19">
        <f t="shared" si="1"/>
        <v>457</v>
      </c>
      <c r="S12" s="19">
        <v>0</v>
      </c>
      <c r="T12" s="19">
        <v>0</v>
      </c>
      <c r="U12" s="19">
        <v>0</v>
      </c>
      <c r="V12" s="54" t="s">
        <v>48</v>
      </c>
      <c r="W12" s="55" t="s">
        <v>49</v>
      </c>
      <c r="X12" s="20" t="s">
        <v>50</v>
      </c>
      <c r="Y12" s="19" t="s">
        <v>51</v>
      </c>
      <c r="Z12" s="19" t="s">
        <v>115</v>
      </c>
      <c r="AA12" s="19" t="s">
        <v>116</v>
      </c>
      <c r="AB12" s="76" t="s">
        <v>54</v>
      </c>
      <c r="AC12" s="23"/>
      <c r="AD12" s="77" t="s">
        <v>99</v>
      </c>
      <c r="AE12" s="77" t="s">
        <v>117</v>
      </c>
      <c r="AF12" s="76" t="s">
        <v>57</v>
      </c>
      <c r="AG12" s="78">
        <v>2018</v>
      </c>
    </row>
    <row r="13" spans="1:33" s="3" customFormat="1" ht="88.5" customHeight="1">
      <c r="A13" s="18">
        <v>9</v>
      </c>
      <c r="B13" s="19" t="s">
        <v>118</v>
      </c>
      <c r="C13" s="19" t="s">
        <v>41</v>
      </c>
      <c r="D13" s="19" t="s">
        <v>101</v>
      </c>
      <c r="E13" s="19" t="s">
        <v>119</v>
      </c>
      <c r="F13" s="20" t="s">
        <v>120</v>
      </c>
      <c r="G13" s="19" t="s">
        <v>121</v>
      </c>
      <c r="H13" s="19">
        <v>100</v>
      </c>
      <c r="I13" s="19" t="s">
        <v>122</v>
      </c>
      <c r="J13" s="19">
        <v>20</v>
      </c>
      <c r="K13" s="19">
        <v>6</v>
      </c>
      <c r="L13" s="19">
        <v>4</v>
      </c>
      <c r="M13" s="19">
        <v>0</v>
      </c>
      <c r="N13" s="19">
        <v>10</v>
      </c>
      <c r="O13" s="19" t="s">
        <v>123</v>
      </c>
      <c r="P13" s="19">
        <v>41</v>
      </c>
      <c r="Q13" s="19">
        <v>28</v>
      </c>
      <c r="R13" s="19">
        <f t="shared" si="1"/>
        <v>13</v>
      </c>
      <c r="S13" s="19">
        <v>0</v>
      </c>
      <c r="T13" s="19">
        <v>0</v>
      </c>
      <c r="U13" s="19">
        <v>0</v>
      </c>
      <c r="V13" s="54" t="s">
        <v>75</v>
      </c>
      <c r="W13" s="55" t="s">
        <v>76</v>
      </c>
      <c r="X13" s="20" t="s">
        <v>50</v>
      </c>
      <c r="Y13" s="19" t="s">
        <v>51</v>
      </c>
      <c r="Z13" s="19" t="s">
        <v>124</v>
      </c>
      <c r="AA13" s="19" t="s">
        <v>125</v>
      </c>
      <c r="AB13" s="76" t="s">
        <v>54</v>
      </c>
      <c r="AC13" s="23"/>
      <c r="AD13" s="80" t="s">
        <v>69</v>
      </c>
      <c r="AE13" s="80" t="s">
        <v>126</v>
      </c>
      <c r="AF13" s="76" t="s">
        <v>57</v>
      </c>
      <c r="AG13" s="78">
        <v>2018</v>
      </c>
    </row>
    <row r="14" spans="1:33" s="4" customFormat="1" ht="64.5" customHeight="1">
      <c r="A14" s="21">
        <v>10</v>
      </c>
      <c r="B14" s="22" t="s">
        <v>127</v>
      </c>
      <c r="C14" s="23" t="s">
        <v>41</v>
      </c>
      <c r="D14" s="23" t="s">
        <v>59</v>
      </c>
      <c r="E14" s="22" t="s">
        <v>128</v>
      </c>
      <c r="F14" s="22" t="s">
        <v>102</v>
      </c>
      <c r="G14" s="22" t="s">
        <v>103</v>
      </c>
      <c r="H14" s="22">
        <v>2000</v>
      </c>
      <c r="I14" s="22" t="s">
        <v>104</v>
      </c>
      <c r="J14" s="22">
        <v>1400</v>
      </c>
      <c r="K14" s="22">
        <v>143.854479</v>
      </c>
      <c r="L14" s="22">
        <v>376.145521</v>
      </c>
      <c r="M14" s="22">
        <v>80</v>
      </c>
      <c r="N14" s="22">
        <v>800</v>
      </c>
      <c r="O14" s="22" t="s">
        <v>105</v>
      </c>
      <c r="P14" s="22">
        <v>2196</v>
      </c>
      <c r="Q14" s="22">
        <v>958</v>
      </c>
      <c r="R14" s="23">
        <f t="shared" si="1"/>
        <v>1238</v>
      </c>
      <c r="S14" s="22">
        <v>0</v>
      </c>
      <c r="T14" s="22">
        <v>0.03</v>
      </c>
      <c r="U14" s="22">
        <v>0.03</v>
      </c>
      <c r="V14" s="56" t="s">
        <v>106</v>
      </c>
      <c r="W14" s="57" t="s">
        <v>107</v>
      </c>
      <c r="X14" s="23" t="s">
        <v>50</v>
      </c>
      <c r="Y14" s="22" t="s">
        <v>51</v>
      </c>
      <c r="Z14" s="22" t="s">
        <v>129</v>
      </c>
      <c r="AA14" s="22" t="s">
        <v>130</v>
      </c>
      <c r="AB14" s="76" t="s">
        <v>54</v>
      </c>
      <c r="AC14" s="22">
        <v>300</v>
      </c>
      <c r="AD14" s="79" t="s">
        <v>55</v>
      </c>
      <c r="AE14" s="79" t="s">
        <v>110</v>
      </c>
      <c r="AF14" s="76" t="s">
        <v>57</v>
      </c>
      <c r="AG14" s="76">
        <v>2018</v>
      </c>
    </row>
    <row r="15" spans="1:33" s="3" customFormat="1" ht="66.75" customHeight="1">
      <c r="A15" s="18">
        <v>11</v>
      </c>
      <c r="B15" s="19" t="s">
        <v>131</v>
      </c>
      <c r="C15" s="19" t="s">
        <v>41</v>
      </c>
      <c r="D15" s="19" t="s">
        <v>42</v>
      </c>
      <c r="E15" s="19" t="s">
        <v>132</v>
      </c>
      <c r="F15" s="19" t="s">
        <v>133</v>
      </c>
      <c r="G15" s="19" t="s">
        <v>73</v>
      </c>
      <c r="H15" s="19">
        <v>1</v>
      </c>
      <c r="I15" s="19" t="s">
        <v>81</v>
      </c>
      <c r="J15" s="20">
        <v>100</v>
      </c>
      <c r="K15" s="20">
        <v>60</v>
      </c>
      <c r="L15" s="20">
        <f t="shared" si="2"/>
        <v>40</v>
      </c>
      <c r="M15" s="19">
        <v>0</v>
      </c>
      <c r="N15" s="19">
        <v>0</v>
      </c>
      <c r="O15" s="19" t="s">
        <v>134</v>
      </c>
      <c r="P15" s="19">
        <v>1050</v>
      </c>
      <c r="Q15" s="19">
        <v>730</v>
      </c>
      <c r="R15" s="19">
        <f t="shared" si="1"/>
        <v>320</v>
      </c>
      <c r="S15" s="19">
        <v>730</v>
      </c>
      <c r="T15" s="20"/>
      <c r="U15" s="19"/>
      <c r="V15" s="54" t="s">
        <v>135</v>
      </c>
      <c r="W15" s="55" t="s">
        <v>136</v>
      </c>
      <c r="X15" s="20" t="s">
        <v>50</v>
      </c>
      <c r="Y15" s="19" t="s">
        <v>51</v>
      </c>
      <c r="Z15" s="19" t="s">
        <v>137</v>
      </c>
      <c r="AA15" s="19" t="s">
        <v>138</v>
      </c>
      <c r="AB15" s="76" t="s">
        <v>54</v>
      </c>
      <c r="AC15" s="23"/>
      <c r="AD15" s="77" t="s">
        <v>95</v>
      </c>
      <c r="AE15" s="77" t="s">
        <v>139</v>
      </c>
      <c r="AF15" s="76" t="s">
        <v>57</v>
      </c>
      <c r="AG15" s="78">
        <v>2018</v>
      </c>
    </row>
    <row r="16" spans="1:254" s="5" customFormat="1" ht="72" customHeight="1">
      <c r="A16" s="18">
        <v>12</v>
      </c>
      <c r="B16" s="24" t="s">
        <v>140</v>
      </c>
      <c r="C16" s="19" t="s">
        <v>41</v>
      </c>
      <c r="D16" s="19" t="s">
        <v>42</v>
      </c>
      <c r="E16" s="24" t="s">
        <v>60</v>
      </c>
      <c r="F16" s="24" t="s">
        <v>141</v>
      </c>
      <c r="G16" s="24" t="s">
        <v>142</v>
      </c>
      <c r="H16" s="24">
        <v>5</v>
      </c>
      <c r="I16" s="24" t="s">
        <v>46</v>
      </c>
      <c r="J16" s="24">
        <v>15</v>
      </c>
      <c r="K16" s="24">
        <v>9</v>
      </c>
      <c r="L16" s="20">
        <f t="shared" si="2"/>
        <v>6</v>
      </c>
      <c r="M16" s="24">
        <v>0</v>
      </c>
      <c r="N16" s="24">
        <v>0</v>
      </c>
      <c r="O16" s="24" t="s">
        <v>143</v>
      </c>
      <c r="P16" s="24">
        <v>554</v>
      </c>
      <c r="Q16" s="24">
        <v>264</v>
      </c>
      <c r="R16" s="19">
        <f t="shared" si="1"/>
        <v>290</v>
      </c>
      <c r="S16" s="24">
        <v>264</v>
      </c>
      <c r="T16" s="24">
        <v>0</v>
      </c>
      <c r="U16" s="24">
        <v>0</v>
      </c>
      <c r="V16" s="58" t="s">
        <v>48</v>
      </c>
      <c r="W16" s="55" t="s">
        <v>49</v>
      </c>
      <c r="X16" s="20" t="s">
        <v>50</v>
      </c>
      <c r="Y16" s="81" t="s">
        <v>51</v>
      </c>
      <c r="Z16" s="81" t="s">
        <v>67</v>
      </c>
      <c r="AA16" s="81" t="s">
        <v>144</v>
      </c>
      <c r="AB16" s="76" t="s">
        <v>54</v>
      </c>
      <c r="AC16" s="82"/>
      <c r="AD16" s="83" t="s">
        <v>145</v>
      </c>
      <c r="AE16" s="83" t="s">
        <v>146</v>
      </c>
      <c r="AF16" s="76" t="s">
        <v>57</v>
      </c>
      <c r="AG16" s="78">
        <v>2018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5" customFormat="1" ht="84" customHeight="1">
      <c r="A17" s="18">
        <v>13</v>
      </c>
      <c r="B17" s="24" t="s">
        <v>147</v>
      </c>
      <c r="C17" s="19" t="s">
        <v>41</v>
      </c>
      <c r="D17" s="19" t="s">
        <v>101</v>
      </c>
      <c r="E17" s="24" t="s">
        <v>119</v>
      </c>
      <c r="F17" s="24" t="s">
        <v>148</v>
      </c>
      <c r="G17" s="24" t="s">
        <v>121</v>
      </c>
      <c r="H17" s="24">
        <v>20</v>
      </c>
      <c r="I17" s="24" t="s">
        <v>149</v>
      </c>
      <c r="J17" s="24">
        <v>30</v>
      </c>
      <c r="K17" s="24">
        <v>12</v>
      </c>
      <c r="L17" s="24">
        <v>8</v>
      </c>
      <c r="M17" s="24">
        <v>0</v>
      </c>
      <c r="N17" s="24">
        <v>10</v>
      </c>
      <c r="O17" s="24" t="s">
        <v>150</v>
      </c>
      <c r="P17" s="24">
        <v>33</v>
      </c>
      <c r="Q17" s="24">
        <v>20</v>
      </c>
      <c r="R17" s="19">
        <f t="shared" si="1"/>
        <v>13</v>
      </c>
      <c r="S17" s="24">
        <v>0</v>
      </c>
      <c r="T17" s="24">
        <v>0</v>
      </c>
      <c r="U17" s="24">
        <v>0.2</v>
      </c>
      <c r="V17" s="58" t="s">
        <v>65</v>
      </c>
      <c r="W17" s="55" t="s">
        <v>66</v>
      </c>
      <c r="X17" s="20" t="s">
        <v>50</v>
      </c>
      <c r="Y17" s="81" t="s">
        <v>51</v>
      </c>
      <c r="Z17" s="81" t="s">
        <v>124</v>
      </c>
      <c r="AA17" s="81" t="s">
        <v>125</v>
      </c>
      <c r="AB17" s="76" t="s">
        <v>54</v>
      </c>
      <c r="AC17" s="82"/>
      <c r="AD17" s="84" t="s">
        <v>151</v>
      </c>
      <c r="AE17" s="84" t="s">
        <v>152</v>
      </c>
      <c r="AF17" s="76" t="s">
        <v>57</v>
      </c>
      <c r="AG17" s="78">
        <v>2018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5" customFormat="1" ht="78" customHeight="1">
      <c r="A18" s="18">
        <v>14</v>
      </c>
      <c r="B18" s="24" t="s">
        <v>153</v>
      </c>
      <c r="C18" s="19" t="s">
        <v>41</v>
      </c>
      <c r="D18" s="19" t="s">
        <v>42</v>
      </c>
      <c r="E18" s="24" t="s">
        <v>154</v>
      </c>
      <c r="F18" s="24" t="s">
        <v>155</v>
      </c>
      <c r="G18" s="24" t="s">
        <v>142</v>
      </c>
      <c r="H18" s="24">
        <v>6</v>
      </c>
      <c r="I18" s="24" t="s">
        <v>46</v>
      </c>
      <c r="J18" s="24">
        <v>120</v>
      </c>
      <c r="K18" s="24">
        <v>72</v>
      </c>
      <c r="L18" s="24">
        <f>J18-K18</f>
        <v>48</v>
      </c>
      <c r="M18" s="24">
        <v>0</v>
      </c>
      <c r="N18" s="24">
        <v>0</v>
      </c>
      <c r="O18" s="24" t="s">
        <v>156</v>
      </c>
      <c r="P18" s="24">
        <v>1084</v>
      </c>
      <c r="Q18" s="24">
        <v>392</v>
      </c>
      <c r="R18" s="19">
        <f t="shared" si="1"/>
        <v>692</v>
      </c>
      <c r="S18" s="24">
        <v>0</v>
      </c>
      <c r="T18" s="24">
        <v>0</v>
      </c>
      <c r="U18" s="24">
        <v>0</v>
      </c>
      <c r="V18" s="58" t="s">
        <v>48</v>
      </c>
      <c r="W18" s="55" t="s">
        <v>49</v>
      </c>
      <c r="X18" s="20" t="s">
        <v>50</v>
      </c>
      <c r="Y18" s="81" t="s">
        <v>51</v>
      </c>
      <c r="Z18" s="81" t="s">
        <v>157</v>
      </c>
      <c r="AA18" s="81" t="s">
        <v>158</v>
      </c>
      <c r="AB18" s="76" t="s">
        <v>54</v>
      </c>
      <c r="AC18" s="82"/>
      <c r="AD18" s="83" t="s">
        <v>159</v>
      </c>
      <c r="AE18" s="83" t="s">
        <v>160</v>
      </c>
      <c r="AF18" s="76" t="s">
        <v>57</v>
      </c>
      <c r="AG18" s="78">
        <v>2018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5" customFormat="1" ht="102.75" customHeight="1">
      <c r="A19" s="18">
        <v>15</v>
      </c>
      <c r="B19" s="24" t="s">
        <v>161</v>
      </c>
      <c r="C19" s="19" t="s">
        <v>41</v>
      </c>
      <c r="D19" s="19" t="s">
        <v>101</v>
      </c>
      <c r="E19" s="24" t="s">
        <v>162</v>
      </c>
      <c r="F19" s="24" t="s">
        <v>163</v>
      </c>
      <c r="G19" s="24" t="s">
        <v>121</v>
      </c>
      <c r="H19" s="24">
        <v>30</v>
      </c>
      <c r="I19" s="24" t="s">
        <v>104</v>
      </c>
      <c r="J19" s="24">
        <v>15</v>
      </c>
      <c r="K19" s="24">
        <v>9</v>
      </c>
      <c r="L19" s="24">
        <f>J19-K19</f>
        <v>6</v>
      </c>
      <c r="M19" s="24">
        <v>0</v>
      </c>
      <c r="N19" s="24">
        <v>0</v>
      </c>
      <c r="O19" s="24" t="s">
        <v>164</v>
      </c>
      <c r="P19" s="24">
        <v>1183</v>
      </c>
      <c r="Q19" s="24">
        <v>484</v>
      </c>
      <c r="R19" s="19">
        <f t="shared" si="1"/>
        <v>699</v>
      </c>
      <c r="S19" s="24">
        <v>0</v>
      </c>
      <c r="T19" s="24">
        <v>0</v>
      </c>
      <c r="U19" s="24">
        <v>0</v>
      </c>
      <c r="V19" s="58" t="s">
        <v>165</v>
      </c>
      <c r="W19" s="55" t="s">
        <v>166</v>
      </c>
      <c r="X19" s="20" t="s">
        <v>50</v>
      </c>
      <c r="Y19" s="81" t="s">
        <v>51</v>
      </c>
      <c r="Z19" s="81" t="s">
        <v>52</v>
      </c>
      <c r="AA19" s="81" t="s">
        <v>167</v>
      </c>
      <c r="AB19" s="76" t="s">
        <v>54</v>
      </c>
      <c r="AC19" s="82"/>
      <c r="AD19" s="83" t="s">
        <v>159</v>
      </c>
      <c r="AE19" s="83" t="s">
        <v>168</v>
      </c>
      <c r="AF19" s="76" t="s">
        <v>57</v>
      </c>
      <c r="AG19" s="78">
        <v>2018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48" customHeight="1">
      <c r="A20" s="18"/>
      <c r="B20" s="24" t="s">
        <v>169</v>
      </c>
      <c r="C20" s="25"/>
      <c r="D20" s="19"/>
      <c r="E20" s="24"/>
      <c r="F20" s="26"/>
      <c r="G20" s="26"/>
      <c r="H20" s="26"/>
      <c r="I20" s="26"/>
      <c r="J20" s="26">
        <f aca="true" t="shared" si="3" ref="J20:T20">SUM(J5:J19)</f>
        <v>3562</v>
      </c>
      <c r="K20" s="26">
        <f t="shared" si="3"/>
        <v>605.265404</v>
      </c>
      <c r="L20" s="26">
        <f t="shared" si="3"/>
        <v>956.734596</v>
      </c>
      <c r="M20" s="26">
        <f t="shared" si="3"/>
        <v>360</v>
      </c>
      <c r="N20" s="26">
        <f t="shared" si="3"/>
        <v>1640</v>
      </c>
      <c r="O20" s="26">
        <f t="shared" si="3"/>
        <v>0</v>
      </c>
      <c r="P20" s="26">
        <f t="shared" si="3"/>
        <v>9917</v>
      </c>
      <c r="Q20" s="26">
        <f t="shared" si="3"/>
        <v>4662</v>
      </c>
      <c r="R20" s="26">
        <f t="shared" si="3"/>
        <v>5255</v>
      </c>
      <c r="S20" s="26">
        <f t="shared" si="3"/>
        <v>1685</v>
      </c>
      <c r="T20" s="26">
        <f t="shared" si="3"/>
        <v>0.14</v>
      </c>
      <c r="U20" s="26"/>
      <c r="V20" s="59"/>
      <c r="W20" s="55"/>
      <c r="X20" s="20"/>
      <c r="Y20" s="81"/>
      <c r="Z20" s="81"/>
      <c r="AA20" s="81"/>
      <c r="AB20" s="85"/>
      <c r="AC20" s="86">
        <f>SUM(AC5:AC19)</f>
        <v>590</v>
      </c>
      <c r="AD20" s="83"/>
      <c r="AE20" s="83"/>
      <c r="AF20" s="76"/>
      <c r="AG20" s="102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</row>
    <row r="21" spans="1:33" s="7" customFormat="1" ht="57.75" customHeight="1">
      <c r="A21" s="18">
        <v>16</v>
      </c>
      <c r="B21" s="24" t="s">
        <v>170</v>
      </c>
      <c r="C21" s="27" t="s">
        <v>171</v>
      </c>
      <c r="D21" s="19" t="s">
        <v>101</v>
      </c>
      <c r="E21" s="19" t="s">
        <v>172</v>
      </c>
      <c r="F21" s="27" t="s">
        <v>173</v>
      </c>
      <c r="G21" s="27" t="s">
        <v>174</v>
      </c>
      <c r="H21" s="27">
        <v>1</v>
      </c>
      <c r="I21" s="27" t="s">
        <v>175</v>
      </c>
      <c r="J21" s="27">
        <v>130</v>
      </c>
      <c r="K21" s="38">
        <v>0</v>
      </c>
      <c r="L21" s="27">
        <v>130</v>
      </c>
      <c r="M21" s="27">
        <v>0</v>
      </c>
      <c r="N21" s="27">
        <v>0</v>
      </c>
      <c r="O21" s="27"/>
      <c r="P21" s="27">
        <v>2989</v>
      </c>
      <c r="Q21" s="27">
        <v>2987</v>
      </c>
      <c r="R21" s="19">
        <f aca="true" t="shared" si="4" ref="R21:R34">P21-Q21</f>
        <v>2</v>
      </c>
      <c r="S21" s="27">
        <v>548</v>
      </c>
      <c r="T21" s="24">
        <v>68</v>
      </c>
      <c r="U21" s="26">
        <v>0.1</v>
      </c>
      <c r="V21" s="27" t="s">
        <v>65</v>
      </c>
      <c r="W21" s="55" t="s">
        <v>66</v>
      </c>
      <c r="X21" s="20" t="s">
        <v>50</v>
      </c>
      <c r="Y21" s="63" t="s">
        <v>51</v>
      </c>
      <c r="Z21" s="19" t="s">
        <v>176</v>
      </c>
      <c r="AA21" s="19" t="s">
        <v>177</v>
      </c>
      <c r="AB21" s="87" t="s">
        <v>178</v>
      </c>
      <c r="AC21" s="27">
        <v>130</v>
      </c>
      <c r="AD21" s="88" t="s">
        <v>179</v>
      </c>
      <c r="AE21" s="88" t="s">
        <v>180</v>
      </c>
      <c r="AF21" s="89" t="s">
        <v>178</v>
      </c>
      <c r="AG21" s="104" t="s">
        <v>181</v>
      </c>
    </row>
    <row r="22" spans="1:33" s="7" customFormat="1" ht="57.75" customHeight="1">
      <c r="A22" s="18">
        <v>17</v>
      </c>
      <c r="B22" s="19" t="s">
        <v>182</v>
      </c>
      <c r="C22" s="19" t="s">
        <v>171</v>
      </c>
      <c r="D22" s="19" t="s">
        <v>101</v>
      </c>
      <c r="E22" s="19" t="s">
        <v>183</v>
      </c>
      <c r="F22" s="19" t="s">
        <v>184</v>
      </c>
      <c r="G22" s="27" t="s">
        <v>121</v>
      </c>
      <c r="H22" s="27">
        <v>6770</v>
      </c>
      <c r="I22" s="27" t="s">
        <v>104</v>
      </c>
      <c r="J22" s="27">
        <v>135.4</v>
      </c>
      <c r="K22" s="29">
        <v>0</v>
      </c>
      <c r="L22" s="27">
        <v>135.4</v>
      </c>
      <c r="M22" s="27">
        <v>0</v>
      </c>
      <c r="N22" s="27">
        <v>0</v>
      </c>
      <c r="O22" s="24" t="s">
        <v>185</v>
      </c>
      <c r="P22" s="27">
        <v>6280</v>
      </c>
      <c r="Q22" s="27">
        <v>3188</v>
      </c>
      <c r="R22" s="19">
        <f t="shared" si="4"/>
        <v>3092</v>
      </c>
      <c r="S22" s="27">
        <v>352</v>
      </c>
      <c r="T22" s="24">
        <v>8</v>
      </c>
      <c r="U22" s="26">
        <v>0.05</v>
      </c>
      <c r="V22" s="54" t="s">
        <v>165</v>
      </c>
      <c r="W22" s="55" t="s">
        <v>166</v>
      </c>
      <c r="X22" s="20" t="s">
        <v>50</v>
      </c>
      <c r="Y22" s="19" t="s">
        <v>51</v>
      </c>
      <c r="Z22" s="19" t="s">
        <v>176</v>
      </c>
      <c r="AA22" s="19" t="s">
        <v>177</v>
      </c>
      <c r="AB22" s="77" t="s">
        <v>178</v>
      </c>
      <c r="AC22" s="27">
        <v>135.4</v>
      </c>
      <c r="AD22" s="88" t="s">
        <v>186</v>
      </c>
      <c r="AE22" s="88" t="s">
        <v>187</v>
      </c>
      <c r="AF22" s="89" t="s">
        <v>178</v>
      </c>
      <c r="AG22" s="104" t="s">
        <v>188</v>
      </c>
    </row>
    <row r="23" spans="1:34" s="8" customFormat="1" ht="54" customHeight="1">
      <c r="A23" s="18">
        <v>18</v>
      </c>
      <c r="B23" s="24" t="s">
        <v>189</v>
      </c>
      <c r="C23" s="24" t="s">
        <v>171</v>
      </c>
      <c r="D23" s="28" t="s">
        <v>101</v>
      </c>
      <c r="E23" s="24" t="s">
        <v>176</v>
      </c>
      <c r="F23" s="24" t="s">
        <v>190</v>
      </c>
      <c r="G23" s="24" t="s">
        <v>121</v>
      </c>
      <c r="H23" s="24">
        <v>1000</v>
      </c>
      <c r="I23" s="24" t="s">
        <v>81</v>
      </c>
      <c r="J23" s="24">
        <v>50</v>
      </c>
      <c r="K23" s="39">
        <v>0</v>
      </c>
      <c r="L23" s="24">
        <v>50</v>
      </c>
      <c r="M23" s="24">
        <v>0</v>
      </c>
      <c r="N23" s="24">
        <v>0</v>
      </c>
      <c r="O23" s="24" t="s">
        <v>191</v>
      </c>
      <c r="P23" s="26">
        <v>2000</v>
      </c>
      <c r="Q23" s="26">
        <v>1400</v>
      </c>
      <c r="R23" s="28">
        <v>600</v>
      </c>
      <c r="S23" s="24">
        <v>1000</v>
      </c>
      <c r="T23" s="24">
        <v>0.05</v>
      </c>
      <c r="U23" s="24">
        <v>0.05</v>
      </c>
      <c r="V23" s="60" t="s">
        <v>165</v>
      </c>
      <c r="W23" s="61" t="s">
        <v>166</v>
      </c>
      <c r="X23" s="30" t="s">
        <v>50</v>
      </c>
      <c r="Y23" s="63" t="s">
        <v>51</v>
      </c>
      <c r="Z23" s="63" t="s">
        <v>124</v>
      </c>
      <c r="AA23" s="63" t="s">
        <v>192</v>
      </c>
      <c r="AB23" s="90" t="s">
        <v>178</v>
      </c>
      <c r="AC23" s="24">
        <v>50</v>
      </c>
      <c r="AD23" s="91" t="s">
        <v>193</v>
      </c>
      <c r="AE23" s="91" t="s">
        <v>194</v>
      </c>
      <c r="AF23" s="92" t="s">
        <v>178</v>
      </c>
      <c r="AG23" s="22" t="s">
        <v>195</v>
      </c>
      <c r="AH23" s="105"/>
    </row>
    <row r="24" spans="1:34" s="9" customFormat="1" ht="36.75" customHeight="1">
      <c r="A24" s="18"/>
      <c r="B24" s="24" t="s">
        <v>169</v>
      </c>
      <c r="C24" s="24"/>
      <c r="D24" s="28"/>
      <c r="E24" s="24"/>
      <c r="F24" s="24"/>
      <c r="G24" s="24"/>
      <c r="H24" s="24"/>
      <c r="I24" s="24"/>
      <c r="J24" s="39">
        <f aca="true" t="shared" si="5" ref="J24:S24">SUM(J21:J23)</f>
        <v>315.4</v>
      </c>
      <c r="K24" s="39">
        <f t="shared" si="5"/>
        <v>0</v>
      </c>
      <c r="L24" s="40">
        <f t="shared" si="5"/>
        <v>315.4</v>
      </c>
      <c r="M24" s="39">
        <f t="shared" si="5"/>
        <v>0</v>
      </c>
      <c r="N24" s="39">
        <f t="shared" si="5"/>
        <v>0</v>
      </c>
      <c r="O24" s="39">
        <f t="shared" si="5"/>
        <v>0</v>
      </c>
      <c r="P24" s="39">
        <f t="shared" si="5"/>
        <v>11269</v>
      </c>
      <c r="Q24" s="39">
        <f t="shared" si="5"/>
        <v>7575</v>
      </c>
      <c r="R24" s="39">
        <f t="shared" si="5"/>
        <v>3694</v>
      </c>
      <c r="S24" s="39">
        <f t="shared" si="5"/>
        <v>1900</v>
      </c>
      <c r="T24" s="24"/>
      <c r="U24" s="24"/>
      <c r="V24" s="60"/>
      <c r="W24" s="61"/>
      <c r="X24" s="30"/>
      <c r="Y24" s="63"/>
      <c r="Z24" s="63"/>
      <c r="AA24" s="63"/>
      <c r="AB24" s="93"/>
      <c r="AC24" s="40">
        <f>SUM(AC21:AC23)</f>
        <v>315.4</v>
      </c>
      <c r="AD24" s="94"/>
      <c r="AE24" s="94"/>
      <c r="AF24" s="95"/>
      <c r="AG24" s="106"/>
      <c r="AH24" s="105"/>
    </row>
    <row r="25" spans="1:34" s="9" customFormat="1" ht="48" customHeight="1">
      <c r="A25" s="18">
        <v>19</v>
      </c>
      <c r="B25" s="24" t="s">
        <v>196</v>
      </c>
      <c r="C25" s="24" t="s">
        <v>171</v>
      </c>
      <c r="D25" s="19" t="s">
        <v>42</v>
      </c>
      <c r="E25" s="24" t="s">
        <v>197</v>
      </c>
      <c r="F25" s="24" t="s">
        <v>198</v>
      </c>
      <c r="G25" s="24" t="s">
        <v>45</v>
      </c>
      <c r="H25" s="24">
        <v>1</v>
      </c>
      <c r="I25" s="24" t="s">
        <v>46</v>
      </c>
      <c r="J25" s="24">
        <v>26.83</v>
      </c>
      <c r="K25" s="38">
        <v>0</v>
      </c>
      <c r="L25" s="24">
        <v>26.83</v>
      </c>
      <c r="M25" s="24">
        <v>0</v>
      </c>
      <c r="N25" s="24">
        <v>0</v>
      </c>
      <c r="O25" s="24" t="s">
        <v>199</v>
      </c>
      <c r="P25" s="27">
        <v>1083</v>
      </c>
      <c r="Q25" s="27">
        <v>373</v>
      </c>
      <c r="R25" s="19">
        <f t="shared" si="4"/>
        <v>710</v>
      </c>
      <c r="S25" s="27">
        <v>0</v>
      </c>
      <c r="T25" s="24">
        <v>0</v>
      </c>
      <c r="U25" s="24"/>
      <c r="V25" s="24" t="s">
        <v>48</v>
      </c>
      <c r="W25" s="55" t="s">
        <v>49</v>
      </c>
      <c r="X25" s="20" t="s">
        <v>50</v>
      </c>
      <c r="Y25" s="63" t="s">
        <v>51</v>
      </c>
      <c r="Z25" s="63" t="s">
        <v>200</v>
      </c>
      <c r="AA25" s="63" t="s">
        <v>201</v>
      </c>
      <c r="AB25" s="96" t="s">
        <v>54</v>
      </c>
      <c r="AC25" s="59">
        <v>5.4</v>
      </c>
      <c r="AD25" s="96" t="s">
        <v>202</v>
      </c>
      <c r="AE25" s="96" t="s">
        <v>203</v>
      </c>
      <c r="AF25" s="96" t="s">
        <v>57</v>
      </c>
      <c r="AG25" s="104"/>
      <c r="AH25" s="105"/>
    </row>
    <row r="26" spans="1:34" s="9" customFormat="1" ht="48" customHeight="1">
      <c r="A26" s="18">
        <v>20</v>
      </c>
      <c r="B26" s="24" t="s">
        <v>204</v>
      </c>
      <c r="C26" s="26" t="s">
        <v>171</v>
      </c>
      <c r="D26" s="19" t="s">
        <v>42</v>
      </c>
      <c r="E26" s="26" t="s">
        <v>200</v>
      </c>
      <c r="F26" s="26" t="s">
        <v>205</v>
      </c>
      <c r="G26" s="26" t="s">
        <v>45</v>
      </c>
      <c r="H26" s="26">
        <v>1</v>
      </c>
      <c r="I26" s="26" t="s">
        <v>149</v>
      </c>
      <c r="J26" s="26">
        <v>35</v>
      </c>
      <c r="K26" s="38"/>
      <c r="L26" s="26">
        <v>35</v>
      </c>
      <c r="M26" s="26">
        <v>0</v>
      </c>
      <c r="N26" s="26">
        <v>0</v>
      </c>
      <c r="O26" s="26" t="s">
        <v>206</v>
      </c>
      <c r="P26" s="27">
        <v>1083</v>
      </c>
      <c r="Q26" s="27">
        <v>373</v>
      </c>
      <c r="R26" s="19">
        <f t="shared" si="4"/>
        <v>710</v>
      </c>
      <c r="S26" s="27"/>
      <c r="T26" s="24"/>
      <c r="U26" s="26"/>
      <c r="V26" s="27" t="s">
        <v>65</v>
      </c>
      <c r="W26" s="55" t="s">
        <v>66</v>
      </c>
      <c r="X26" s="20" t="s">
        <v>50</v>
      </c>
      <c r="Y26" s="63" t="s">
        <v>51</v>
      </c>
      <c r="Z26" s="63" t="s">
        <v>200</v>
      </c>
      <c r="AA26" s="63" t="s">
        <v>201</v>
      </c>
      <c r="AB26" s="96" t="s">
        <v>178</v>
      </c>
      <c r="AC26" s="59">
        <f aca="true" t="shared" si="6" ref="AC26:AC54">L26*0.2</f>
        <v>7</v>
      </c>
      <c r="AD26" s="96" t="s">
        <v>207</v>
      </c>
      <c r="AE26" s="96" t="s">
        <v>208</v>
      </c>
      <c r="AF26" s="96" t="s">
        <v>178</v>
      </c>
      <c r="AG26" s="104"/>
      <c r="AH26" s="105"/>
    </row>
    <row r="27" spans="1:33" s="7" customFormat="1" ht="45" customHeight="1">
      <c r="A27" s="18">
        <v>21</v>
      </c>
      <c r="B27" s="24" t="s">
        <v>209</v>
      </c>
      <c r="C27" s="27" t="s">
        <v>171</v>
      </c>
      <c r="D27" s="19" t="s">
        <v>101</v>
      </c>
      <c r="E27" s="27" t="s">
        <v>210</v>
      </c>
      <c r="F27" s="27" t="s">
        <v>211</v>
      </c>
      <c r="G27" s="27" t="s">
        <v>121</v>
      </c>
      <c r="H27" s="27">
        <v>120</v>
      </c>
      <c r="I27" s="27" t="s">
        <v>212</v>
      </c>
      <c r="J27" s="27">
        <v>12</v>
      </c>
      <c r="K27" s="38">
        <v>0</v>
      </c>
      <c r="L27" s="27">
        <v>12</v>
      </c>
      <c r="M27" s="27">
        <v>0</v>
      </c>
      <c r="N27" s="27">
        <v>0</v>
      </c>
      <c r="O27" s="27" t="s">
        <v>213</v>
      </c>
      <c r="P27" s="27">
        <v>351</v>
      </c>
      <c r="Q27" s="27">
        <v>173</v>
      </c>
      <c r="R27" s="19">
        <f t="shared" si="4"/>
        <v>178</v>
      </c>
      <c r="S27" s="27">
        <v>0</v>
      </c>
      <c r="T27" s="24">
        <v>0</v>
      </c>
      <c r="U27" s="26"/>
      <c r="V27" s="27" t="s">
        <v>165</v>
      </c>
      <c r="W27" s="55" t="s">
        <v>166</v>
      </c>
      <c r="X27" s="20" t="s">
        <v>50</v>
      </c>
      <c r="Y27" s="63" t="s">
        <v>51</v>
      </c>
      <c r="Z27" s="63" t="s">
        <v>200</v>
      </c>
      <c r="AA27" s="63" t="s">
        <v>201</v>
      </c>
      <c r="AB27" s="87" t="s">
        <v>178</v>
      </c>
      <c r="AC27" s="59">
        <f t="shared" si="6"/>
        <v>2.4000000000000004</v>
      </c>
      <c r="AD27" s="88" t="s">
        <v>214</v>
      </c>
      <c r="AE27" s="88" t="s">
        <v>215</v>
      </c>
      <c r="AF27" s="89" t="s">
        <v>178</v>
      </c>
      <c r="AG27" s="104"/>
    </row>
    <row r="28" spans="1:34" s="8" customFormat="1" ht="63" customHeight="1">
      <c r="A28" s="18">
        <v>22</v>
      </c>
      <c r="B28" s="24" t="s">
        <v>216</v>
      </c>
      <c r="C28" s="24" t="s">
        <v>171</v>
      </c>
      <c r="D28" s="19" t="s">
        <v>101</v>
      </c>
      <c r="E28" s="24" t="s">
        <v>217</v>
      </c>
      <c r="F28" s="24" t="s">
        <v>218</v>
      </c>
      <c r="G28" s="24" t="s">
        <v>121</v>
      </c>
      <c r="H28" s="24">
        <v>20</v>
      </c>
      <c r="I28" s="24" t="s">
        <v>63</v>
      </c>
      <c r="J28" s="24">
        <v>100</v>
      </c>
      <c r="K28" s="24">
        <v>0</v>
      </c>
      <c r="L28" s="24">
        <v>100</v>
      </c>
      <c r="M28" s="24">
        <v>0</v>
      </c>
      <c r="N28" s="24">
        <v>0</v>
      </c>
      <c r="O28" s="24" t="s">
        <v>219</v>
      </c>
      <c r="P28" s="24">
        <v>830</v>
      </c>
      <c r="Q28" s="24">
        <v>384</v>
      </c>
      <c r="R28" s="19">
        <f t="shared" si="4"/>
        <v>446</v>
      </c>
      <c r="S28" s="24">
        <v>73</v>
      </c>
      <c r="T28" s="24">
        <v>5</v>
      </c>
      <c r="U28" s="24">
        <v>0.05</v>
      </c>
      <c r="V28" s="24" t="s">
        <v>165</v>
      </c>
      <c r="W28" s="55" t="s">
        <v>166</v>
      </c>
      <c r="X28" s="20" t="s">
        <v>50</v>
      </c>
      <c r="Y28" s="63" t="s">
        <v>51</v>
      </c>
      <c r="Z28" s="63" t="s">
        <v>115</v>
      </c>
      <c r="AA28" s="63" t="s">
        <v>116</v>
      </c>
      <c r="AB28" s="97" t="s">
        <v>178</v>
      </c>
      <c r="AC28" s="59">
        <f t="shared" si="6"/>
        <v>20</v>
      </c>
      <c r="AD28" s="78" t="s">
        <v>214</v>
      </c>
      <c r="AE28" s="78" t="s">
        <v>220</v>
      </c>
      <c r="AF28" s="89" t="s">
        <v>178</v>
      </c>
      <c r="AG28" s="23"/>
      <c r="AH28" s="105"/>
    </row>
    <row r="29" spans="1:34" s="8" customFormat="1" ht="43.5" customHeight="1">
      <c r="A29" s="18">
        <v>23</v>
      </c>
      <c r="B29" s="24" t="s">
        <v>221</v>
      </c>
      <c r="C29" s="24" t="s">
        <v>171</v>
      </c>
      <c r="D29" s="19" t="s">
        <v>42</v>
      </c>
      <c r="E29" s="24" t="s">
        <v>217</v>
      </c>
      <c r="F29" s="24" t="s">
        <v>222</v>
      </c>
      <c r="G29" s="24" t="s">
        <v>45</v>
      </c>
      <c r="H29" s="24">
        <v>1</v>
      </c>
      <c r="I29" s="24" t="s">
        <v>149</v>
      </c>
      <c r="J29" s="24">
        <v>8</v>
      </c>
      <c r="K29" s="24">
        <v>0</v>
      </c>
      <c r="L29" s="24">
        <v>8</v>
      </c>
      <c r="M29" s="24">
        <v>0</v>
      </c>
      <c r="N29" s="24">
        <v>0</v>
      </c>
      <c r="O29" s="24" t="s">
        <v>223</v>
      </c>
      <c r="P29" s="24">
        <v>830</v>
      </c>
      <c r="Q29" s="24">
        <v>384</v>
      </c>
      <c r="R29" s="19">
        <f t="shared" si="4"/>
        <v>446</v>
      </c>
      <c r="S29" s="24">
        <v>0</v>
      </c>
      <c r="T29" s="24">
        <v>0</v>
      </c>
      <c r="U29" s="24">
        <v>0</v>
      </c>
      <c r="V29" s="24" t="s">
        <v>48</v>
      </c>
      <c r="W29" s="55" t="s">
        <v>49</v>
      </c>
      <c r="X29" s="20" t="s">
        <v>50</v>
      </c>
      <c r="Y29" s="63" t="s">
        <v>51</v>
      </c>
      <c r="Z29" s="63" t="s">
        <v>115</v>
      </c>
      <c r="AA29" s="63" t="s">
        <v>116</v>
      </c>
      <c r="AB29" s="97" t="s">
        <v>178</v>
      </c>
      <c r="AC29" s="59">
        <f t="shared" si="6"/>
        <v>1.6</v>
      </c>
      <c r="AD29" s="78" t="s">
        <v>224</v>
      </c>
      <c r="AE29" s="78" t="s">
        <v>225</v>
      </c>
      <c r="AF29" s="89" t="s">
        <v>178</v>
      </c>
      <c r="AG29" s="23"/>
      <c r="AH29" s="105"/>
    </row>
    <row r="30" spans="1:34" s="8" customFormat="1" ht="57.75" customHeight="1">
      <c r="A30" s="18">
        <v>24</v>
      </c>
      <c r="B30" s="29" t="s">
        <v>226</v>
      </c>
      <c r="C30" s="24" t="s">
        <v>171</v>
      </c>
      <c r="D30" s="19" t="s">
        <v>42</v>
      </c>
      <c r="E30" s="24" t="s">
        <v>60</v>
      </c>
      <c r="F30" s="24" t="s">
        <v>227</v>
      </c>
      <c r="G30" s="24" t="s">
        <v>142</v>
      </c>
      <c r="H30" s="24">
        <v>4</v>
      </c>
      <c r="I30" s="24" t="s">
        <v>81</v>
      </c>
      <c r="J30" s="24">
        <v>15</v>
      </c>
      <c r="K30" s="41">
        <v>0</v>
      </c>
      <c r="L30" s="24">
        <v>15</v>
      </c>
      <c r="M30" s="24">
        <v>0</v>
      </c>
      <c r="N30" s="24">
        <v>0</v>
      </c>
      <c r="O30" s="24" t="s">
        <v>228</v>
      </c>
      <c r="P30" s="24">
        <v>185</v>
      </c>
      <c r="Q30" s="24">
        <v>97</v>
      </c>
      <c r="R30" s="19">
        <f t="shared" si="4"/>
        <v>88</v>
      </c>
      <c r="S30" s="24">
        <v>264</v>
      </c>
      <c r="T30" s="24">
        <v>0</v>
      </c>
      <c r="U30" s="24">
        <v>0</v>
      </c>
      <c r="V30" s="24" t="s">
        <v>48</v>
      </c>
      <c r="W30" s="55" t="s">
        <v>49</v>
      </c>
      <c r="X30" s="20" t="s">
        <v>50</v>
      </c>
      <c r="Y30" s="63" t="s">
        <v>51</v>
      </c>
      <c r="Z30" s="63" t="s">
        <v>67</v>
      </c>
      <c r="AA30" s="63" t="s">
        <v>144</v>
      </c>
      <c r="AB30" s="96" t="s">
        <v>178</v>
      </c>
      <c r="AC30" s="59">
        <f t="shared" si="6"/>
        <v>3</v>
      </c>
      <c r="AD30" s="96" t="s">
        <v>224</v>
      </c>
      <c r="AE30" s="96" t="s">
        <v>220</v>
      </c>
      <c r="AF30" s="96" t="s">
        <v>178</v>
      </c>
      <c r="AG30" s="23"/>
      <c r="AH30" s="105"/>
    </row>
    <row r="31" spans="1:34" s="8" customFormat="1" ht="57.75" customHeight="1">
      <c r="A31" s="18">
        <v>25</v>
      </c>
      <c r="B31" s="27" t="s">
        <v>229</v>
      </c>
      <c r="C31" s="27" t="s">
        <v>171</v>
      </c>
      <c r="D31" s="19" t="s">
        <v>42</v>
      </c>
      <c r="E31" s="27" t="s">
        <v>124</v>
      </c>
      <c r="F31" s="27" t="s">
        <v>230</v>
      </c>
      <c r="G31" s="27" t="s">
        <v>121</v>
      </c>
      <c r="H31" s="27">
        <v>50</v>
      </c>
      <c r="I31" s="27" t="s">
        <v>149</v>
      </c>
      <c r="J31" s="27">
        <v>50</v>
      </c>
      <c r="K31" s="42">
        <v>0</v>
      </c>
      <c r="L31" s="27">
        <v>50</v>
      </c>
      <c r="M31" s="27">
        <v>0</v>
      </c>
      <c r="N31" s="27">
        <v>0</v>
      </c>
      <c r="O31" s="27" t="s">
        <v>231</v>
      </c>
      <c r="P31" s="24">
        <v>1013</v>
      </c>
      <c r="Q31" s="24">
        <v>474</v>
      </c>
      <c r="R31" s="19">
        <f t="shared" si="4"/>
        <v>539</v>
      </c>
      <c r="S31" s="24">
        <v>0</v>
      </c>
      <c r="T31" s="24">
        <v>0</v>
      </c>
      <c r="U31" s="24">
        <v>0.1</v>
      </c>
      <c r="V31" s="24" t="s">
        <v>65</v>
      </c>
      <c r="W31" s="62" t="s">
        <v>66</v>
      </c>
      <c r="X31" s="20" t="s">
        <v>50</v>
      </c>
      <c r="Y31" s="63" t="s">
        <v>51</v>
      </c>
      <c r="Z31" s="63" t="s">
        <v>124</v>
      </c>
      <c r="AA31" s="63" t="s">
        <v>192</v>
      </c>
      <c r="AB31" s="97" t="s">
        <v>178</v>
      </c>
      <c r="AC31" s="59">
        <f t="shared" si="6"/>
        <v>10</v>
      </c>
      <c r="AD31" s="78" t="s">
        <v>224</v>
      </c>
      <c r="AE31" s="78" t="s">
        <v>225</v>
      </c>
      <c r="AF31" s="89" t="s">
        <v>178</v>
      </c>
      <c r="AG31" s="23"/>
      <c r="AH31" s="105"/>
    </row>
    <row r="32" spans="1:33" s="7" customFormat="1" ht="48" customHeight="1">
      <c r="A32" s="18">
        <v>26</v>
      </c>
      <c r="B32" s="24" t="s">
        <v>232</v>
      </c>
      <c r="C32" s="27" t="s">
        <v>171</v>
      </c>
      <c r="D32" s="19" t="s">
        <v>42</v>
      </c>
      <c r="E32" s="27" t="s">
        <v>233</v>
      </c>
      <c r="F32" s="27" t="s">
        <v>234</v>
      </c>
      <c r="G32" s="27" t="s">
        <v>73</v>
      </c>
      <c r="H32" s="27">
        <v>1</v>
      </c>
      <c r="I32" s="27" t="s">
        <v>149</v>
      </c>
      <c r="J32" s="27">
        <v>30</v>
      </c>
      <c r="K32" s="38">
        <v>0</v>
      </c>
      <c r="L32" s="27">
        <v>30</v>
      </c>
      <c r="M32" s="27">
        <v>0</v>
      </c>
      <c r="N32" s="27">
        <v>0</v>
      </c>
      <c r="O32" s="27" t="s">
        <v>235</v>
      </c>
      <c r="P32" s="26">
        <v>32</v>
      </c>
      <c r="Q32" s="26">
        <v>32</v>
      </c>
      <c r="R32" s="19">
        <f t="shared" si="4"/>
        <v>0</v>
      </c>
      <c r="S32" s="24">
        <v>0</v>
      </c>
      <c r="T32" s="24">
        <v>0</v>
      </c>
      <c r="U32" s="26">
        <v>0</v>
      </c>
      <c r="V32" s="27" t="s">
        <v>83</v>
      </c>
      <c r="W32" s="55" t="s">
        <v>84</v>
      </c>
      <c r="X32" s="20" t="s">
        <v>50</v>
      </c>
      <c r="Y32" s="63" t="s">
        <v>51</v>
      </c>
      <c r="Z32" s="63" t="s">
        <v>236</v>
      </c>
      <c r="AA32" s="63" t="s">
        <v>237</v>
      </c>
      <c r="AB32" s="98" t="s">
        <v>178</v>
      </c>
      <c r="AC32" s="59">
        <f t="shared" si="6"/>
        <v>6</v>
      </c>
      <c r="AD32" s="88" t="s">
        <v>193</v>
      </c>
      <c r="AE32" s="88" t="s">
        <v>220</v>
      </c>
      <c r="AF32" s="96" t="s">
        <v>178</v>
      </c>
      <c r="AG32" s="104"/>
    </row>
    <row r="33" spans="1:33" s="7" customFormat="1" ht="57.75" customHeight="1">
      <c r="A33" s="18">
        <v>27</v>
      </c>
      <c r="B33" s="29" t="s">
        <v>238</v>
      </c>
      <c r="C33" s="29" t="s">
        <v>171</v>
      </c>
      <c r="D33" s="19" t="s">
        <v>42</v>
      </c>
      <c r="E33" s="24" t="s">
        <v>239</v>
      </c>
      <c r="F33" s="29" t="s">
        <v>240</v>
      </c>
      <c r="G33" s="29" t="s">
        <v>73</v>
      </c>
      <c r="H33" s="29">
        <v>1</v>
      </c>
      <c r="I33" s="29" t="s">
        <v>81</v>
      </c>
      <c r="J33" s="29">
        <v>35</v>
      </c>
      <c r="K33" s="41">
        <v>0</v>
      </c>
      <c r="L33" s="29">
        <v>35</v>
      </c>
      <c r="M33" s="24">
        <v>0</v>
      </c>
      <c r="N33" s="24">
        <v>0</v>
      </c>
      <c r="O33" s="24" t="s">
        <v>241</v>
      </c>
      <c r="P33" s="24">
        <v>502</v>
      </c>
      <c r="Q33" s="24">
        <v>214</v>
      </c>
      <c r="R33" s="19">
        <f t="shared" si="4"/>
        <v>288</v>
      </c>
      <c r="S33" s="24">
        <v>0</v>
      </c>
      <c r="T33" s="24">
        <v>0</v>
      </c>
      <c r="U33" s="24"/>
      <c r="V33" s="29" t="s">
        <v>75</v>
      </c>
      <c r="W33" s="63" t="s">
        <v>76</v>
      </c>
      <c r="X33" s="20" t="s">
        <v>50</v>
      </c>
      <c r="Y33" s="63" t="s">
        <v>51</v>
      </c>
      <c r="Z33" s="63" t="s">
        <v>85</v>
      </c>
      <c r="AA33" s="63" t="s">
        <v>86</v>
      </c>
      <c r="AB33" s="96" t="s">
        <v>178</v>
      </c>
      <c r="AC33" s="59">
        <f t="shared" si="6"/>
        <v>7</v>
      </c>
      <c r="AD33" s="96" t="s">
        <v>224</v>
      </c>
      <c r="AE33" s="96" t="s">
        <v>220</v>
      </c>
      <c r="AF33" s="96" t="s">
        <v>178</v>
      </c>
      <c r="AG33" s="104"/>
    </row>
    <row r="34" spans="1:33" s="10" customFormat="1" ht="81" customHeight="1">
      <c r="A34" s="18">
        <v>28</v>
      </c>
      <c r="B34" s="29" t="s">
        <v>242</v>
      </c>
      <c r="C34" s="29" t="s">
        <v>171</v>
      </c>
      <c r="D34" s="19" t="s">
        <v>59</v>
      </c>
      <c r="E34" s="24" t="s">
        <v>239</v>
      </c>
      <c r="F34" s="29" t="s">
        <v>243</v>
      </c>
      <c r="G34" s="29" t="s">
        <v>62</v>
      </c>
      <c r="H34" s="29">
        <v>1</v>
      </c>
      <c r="I34" s="29" t="s">
        <v>81</v>
      </c>
      <c r="J34" s="29">
        <v>25</v>
      </c>
      <c r="K34" s="41">
        <v>0</v>
      </c>
      <c r="L34" s="29">
        <v>25</v>
      </c>
      <c r="M34" s="24">
        <v>0</v>
      </c>
      <c r="N34" s="24">
        <v>0</v>
      </c>
      <c r="O34" s="24" t="s">
        <v>244</v>
      </c>
      <c r="P34" s="24">
        <v>505</v>
      </c>
      <c r="Q34" s="24">
        <v>312</v>
      </c>
      <c r="R34" s="19">
        <f t="shared" si="4"/>
        <v>193</v>
      </c>
      <c r="S34" s="24">
        <v>312</v>
      </c>
      <c r="T34" s="24">
        <v>0.12</v>
      </c>
      <c r="U34" s="24">
        <v>0.12</v>
      </c>
      <c r="V34" s="29" t="s">
        <v>65</v>
      </c>
      <c r="W34" s="63" t="s">
        <v>66</v>
      </c>
      <c r="X34" s="20" t="s">
        <v>50</v>
      </c>
      <c r="Y34" s="63" t="s">
        <v>51</v>
      </c>
      <c r="Z34" s="63" t="s">
        <v>85</v>
      </c>
      <c r="AA34" s="63" t="s">
        <v>86</v>
      </c>
      <c r="AB34" s="97" t="s">
        <v>178</v>
      </c>
      <c r="AC34" s="59">
        <f t="shared" si="6"/>
        <v>5</v>
      </c>
      <c r="AD34" s="78" t="s">
        <v>214</v>
      </c>
      <c r="AE34" s="78" t="s">
        <v>245</v>
      </c>
      <c r="AF34" s="89" t="s">
        <v>178</v>
      </c>
      <c r="AG34" s="59"/>
    </row>
    <row r="35" spans="1:33" s="10" customFormat="1" ht="51.75" customHeight="1">
      <c r="A35" s="18">
        <v>29</v>
      </c>
      <c r="B35" s="29" t="s">
        <v>246</v>
      </c>
      <c r="C35" s="29" t="s">
        <v>171</v>
      </c>
      <c r="D35" s="19" t="s">
        <v>42</v>
      </c>
      <c r="E35" s="24" t="s">
        <v>247</v>
      </c>
      <c r="F35" s="29" t="s">
        <v>248</v>
      </c>
      <c r="G35" s="29" t="s">
        <v>249</v>
      </c>
      <c r="H35" s="29">
        <v>1</v>
      </c>
      <c r="I35" s="29" t="s">
        <v>122</v>
      </c>
      <c r="J35" s="29">
        <v>22</v>
      </c>
      <c r="K35" s="41"/>
      <c r="L35" s="29">
        <v>16.8</v>
      </c>
      <c r="M35" s="24"/>
      <c r="N35" s="24">
        <v>5.2</v>
      </c>
      <c r="O35" s="24" t="s">
        <v>250</v>
      </c>
      <c r="P35" s="24">
        <v>203</v>
      </c>
      <c r="Q35" s="24">
        <v>97</v>
      </c>
      <c r="R35" s="19">
        <v>106</v>
      </c>
      <c r="S35" s="24"/>
      <c r="T35" s="24"/>
      <c r="U35" s="24"/>
      <c r="V35" s="29" t="s">
        <v>48</v>
      </c>
      <c r="W35" s="55" t="s">
        <v>49</v>
      </c>
      <c r="X35" s="20" t="s">
        <v>50</v>
      </c>
      <c r="Y35" s="63" t="s">
        <v>51</v>
      </c>
      <c r="Z35" s="63" t="s">
        <v>236</v>
      </c>
      <c r="AA35" s="63" t="s">
        <v>237</v>
      </c>
      <c r="AB35" s="98" t="s">
        <v>178</v>
      </c>
      <c r="AC35" s="59">
        <f t="shared" si="6"/>
        <v>3.3600000000000003</v>
      </c>
      <c r="AD35" s="88" t="s">
        <v>193</v>
      </c>
      <c r="AE35" s="88" t="s">
        <v>220</v>
      </c>
      <c r="AF35" s="96" t="s">
        <v>178</v>
      </c>
      <c r="AG35" s="59"/>
    </row>
    <row r="36" spans="1:33" s="10" customFormat="1" ht="57.75" customHeight="1">
      <c r="A36" s="18">
        <v>30</v>
      </c>
      <c r="B36" s="29" t="s">
        <v>251</v>
      </c>
      <c r="C36" s="29" t="s">
        <v>171</v>
      </c>
      <c r="D36" s="19" t="s">
        <v>42</v>
      </c>
      <c r="E36" s="24" t="s">
        <v>239</v>
      </c>
      <c r="F36" s="29" t="s">
        <v>252</v>
      </c>
      <c r="G36" s="29" t="s">
        <v>45</v>
      </c>
      <c r="H36" s="29">
        <v>1</v>
      </c>
      <c r="I36" s="29" t="s">
        <v>46</v>
      </c>
      <c r="J36" s="29">
        <v>25</v>
      </c>
      <c r="K36" s="41">
        <v>0</v>
      </c>
      <c r="L36" s="29">
        <v>25</v>
      </c>
      <c r="M36" s="24">
        <v>0</v>
      </c>
      <c r="N36" s="24">
        <v>0</v>
      </c>
      <c r="O36" s="24" t="s">
        <v>253</v>
      </c>
      <c r="P36" s="24">
        <v>505</v>
      </c>
      <c r="Q36" s="24">
        <v>312</v>
      </c>
      <c r="R36" s="19">
        <f aca="true" t="shared" si="7" ref="R36:R46">P36-Q36</f>
        <v>193</v>
      </c>
      <c r="S36" s="24">
        <v>312</v>
      </c>
      <c r="T36" s="24">
        <v>0</v>
      </c>
      <c r="U36" s="24">
        <v>0</v>
      </c>
      <c r="V36" s="29" t="s">
        <v>48</v>
      </c>
      <c r="W36" s="55" t="s">
        <v>49</v>
      </c>
      <c r="X36" s="20" t="s">
        <v>50</v>
      </c>
      <c r="Y36" s="63" t="s">
        <v>51</v>
      </c>
      <c r="Z36" s="63" t="s">
        <v>85</v>
      </c>
      <c r="AA36" s="63" t="s">
        <v>86</v>
      </c>
      <c r="AB36" s="97" t="s">
        <v>178</v>
      </c>
      <c r="AC36" s="59">
        <f t="shared" si="6"/>
        <v>5</v>
      </c>
      <c r="AD36" s="78" t="s">
        <v>254</v>
      </c>
      <c r="AE36" s="78" t="s">
        <v>255</v>
      </c>
      <c r="AF36" s="89" t="s">
        <v>178</v>
      </c>
      <c r="AG36" s="59"/>
    </row>
    <row r="37" spans="1:34" s="8" customFormat="1" ht="51" customHeight="1">
      <c r="A37" s="18">
        <v>31</v>
      </c>
      <c r="B37" s="24" t="s">
        <v>256</v>
      </c>
      <c r="C37" s="24" t="s">
        <v>171</v>
      </c>
      <c r="D37" s="19" t="s">
        <v>42</v>
      </c>
      <c r="E37" s="24" t="s">
        <v>43</v>
      </c>
      <c r="F37" s="24" t="s">
        <v>257</v>
      </c>
      <c r="G37" s="24" t="s">
        <v>45</v>
      </c>
      <c r="H37" s="24">
        <v>1</v>
      </c>
      <c r="I37" s="24" t="s">
        <v>46</v>
      </c>
      <c r="J37" s="24">
        <v>30</v>
      </c>
      <c r="K37" s="24">
        <v>0</v>
      </c>
      <c r="L37" s="24">
        <v>30</v>
      </c>
      <c r="M37" s="24">
        <v>0</v>
      </c>
      <c r="N37" s="24">
        <v>0</v>
      </c>
      <c r="O37" s="24" t="s">
        <v>258</v>
      </c>
      <c r="P37" s="24">
        <v>205</v>
      </c>
      <c r="Q37" s="24">
        <v>76</v>
      </c>
      <c r="R37" s="19">
        <f t="shared" si="7"/>
        <v>129</v>
      </c>
      <c r="S37" s="24">
        <v>0</v>
      </c>
      <c r="T37" s="24">
        <v>0</v>
      </c>
      <c r="U37" s="24">
        <v>0</v>
      </c>
      <c r="V37" s="24" t="s">
        <v>48</v>
      </c>
      <c r="W37" s="55" t="s">
        <v>49</v>
      </c>
      <c r="X37" s="20" t="s">
        <v>50</v>
      </c>
      <c r="Y37" s="63" t="s">
        <v>51</v>
      </c>
      <c r="Z37" s="63" t="s">
        <v>52</v>
      </c>
      <c r="AA37" s="63" t="s">
        <v>167</v>
      </c>
      <c r="AB37" s="97" t="s">
        <v>178</v>
      </c>
      <c r="AC37" s="59">
        <f t="shared" si="6"/>
        <v>6</v>
      </c>
      <c r="AD37" s="78" t="s">
        <v>193</v>
      </c>
      <c r="AE37" s="78" t="s">
        <v>259</v>
      </c>
      <c r="AF37" s="89" t="s">
        <v>178</v>
      </c>
      <c r="AG37" s="23"/>
      <c r="AH37" s="105"/>
    </row>
    <row r="38" spans="1:34" s="8" customFormat="1" ht="52.5" customHeight="1">
      <c r="A38" s="18">
        <v>32</v>
      </c>
      <c r="B38" s="24" t="s">
        <v>260</v>
      </c>
      <c r="C38" s="24" t="s">
        <v>171</v>
      </c>
      <c r="D38" s="19" t="s">
        <v>42</v>
      </c>
      <c r="E38" s="24" t="s">
        <v>162</v>
      </c>
      <c r="F38" s="24" t="s">
        <v>261</v>
      </c>
      <c r="G38" s="24" t="s">
        <v>142</v>
      </c>
      <c r="H38" s="24">
        <v>4.2</v>
      </c>
      <c r="I38" s="24" t="s">
        <v>46</v>
      </c>
      <c r="J38" s="24">
        <v>17</v>
      </c>
      <c r="K38" s="24">
        <v>0</v>
      </c>
      <c r="L38" s="24">
        <v>17</v>
      </c>
      <c r="M38" s="24">
        <v>0</v>
      </c>
      <c r="N38" s="24">
        <v>0</v>
      </c>
      <c r="O38" s="24" t="s">
        <v>262</v>
      </c>
      <c r="P38" s="24">
        <v>225</v>
      </c>
      <c r="Q38" s="24">
        <v>87</v>
      </c>
      <c r="R38" s="19">
        <f t="shared" si="7"/>
        <v>138</v>
      </c>
      <c r="S38" s="24">
        <v>0</v>
      </c>
      <c r="T38" s="24">
        <v>0</v>
      </c>
      <c r="U38" s="24">
        <v>0</v>
      </c>
      <c r="V38" s="24" t="s">
        <v>48</v>
      </c>
      <c r="W38" s="55" t="s">
        <v>49</v>
      </c>
      <c r="X38" s="20" t="s">
        <v>50</v>
      </c>
      <c r="Y38" s="63" t="s">
        <v>51</v>
      </c>
      <c r="Z38" s="63" t="s">
        <v>52</v>
      </c>
      <c r="AA38" s="63" t="s">
        <v>167</v>
      </c>
      <c r="AB38" s="97" t="s">
        <v>178</v>
      </c>
      <c r="AC38" s="59">
        <f t="shared" si="6"/>
        <v>3.4000000000000004</v>
      </c>
      <c r="AD38" s="78" t="s">
        <v>193</v>
      </c>
      <c r="AE38" s="78" t="s">
        <v>259</v>
      </c>
      <c r="AF38" s="89" t="s">
        <v>178</v>
      </c>
      <c r="AG38" s="23"/>
      <c r="AH38" s="105"/>
    </row>
    <row r="39" spans="1:34" s="8" customFormat="1" ht="81" customHeight="1">
      <c r="A39" s="18">
        <v>33</v>
      </c>
      <c r="B39" s="24" t="s">
        <v>263</v>
      </c>
      <c r="C39" s="24" t="s">
        <v>171</v>
      </c>
      <c r="D39" s="19" t="s">
        <v>101</v>
      </c>
      <c r="E39" s="24" t="s">
        <v>264</v>
      </c>
      <c r="F39" s="24" t="s">
        <v>265</v>
      </c>
      <c r="G39" s="24" t="s">
        <v>121</v>
      </c>
      <c r="H39" s="24">
        <v>100</v>
      </c>
      <c r="I39" s="24" t="s">
        <v>104</v>
      </c>
      <c r="J39" s="24">
        <v>40</v>
      </c>
      <c r="K39" s="24">
        <v>0</v>
      </c>
      <c r="L39" s="24">
        <v>40</v>
      </c>
      <c r="M39" s="24">
        <v>0</v>
      </c>
      <c r="N39" s="24">
        <v>0</v>
      </c>
      <c r="O39" s="24" t="s">
        <v>266</v>
      </c>
      <c r="P39" s="24">
        <v>114</v>
      </c>
      <c r="Q39" s="24">
        <v>48</v>
      </c>
      <c r="R39" s="19">
        <f t="shared" si="7"/>
        <v>66</v>
      </c>
      <c r="S39" s="24">
        <v>0</v>
      </c>
      <c r="T39" s="24">
        <v>0</v>
      </c>
      <c r="U39" s="24">
        <v>0</v>
      </c>
      <c r="V39" s="24" t="s">
        <v>65</v>
      </c>
      <c r="W39" s="55" t="s">
        <v>66</v>
      </c>
      <c r="X39" s="20" t="s">
        <v>50</v>
      </c>
      <c r="Y39" s="63" t="s">
        <v>51</v>
      </c>
      <c r="Z39" s="63" t="s">
        <v>52</v>
      </c>
      <c r="AA39" s="63" t="s">
        <v>167</v>
      </c>
      <c r="AB39" s="97" t="s">
        <v>178</v>
      </c>
      <c r="AC39" s="59">
        <f t="shared" si="6"/>
        <v>8</v>
      </c>
      <c r="AD39" s="78" t="s">
        <v>193</v>
      </c>
      <c r="AE39" s="78" t="s">
        <v>215</v>
      </c>
      <c r="AF39" s="89" t="s">
        <v>178</v>
      </c>
      <c r="AG39" s="23"/>
      <c r="AH39" s="105"/>
    </row>
    <row r="40" spans="1:33" s="1" customFormat="1" ht="64.5" customHeight="1">
      <c r="A40" s="18">
        <v>34</v>
      </c>
      <c r="B40" s="26" t="s">
        <v>267</v>
      </c>
      <c r="C40" s="26" t="s">
        <v>171</v>
      </c>
      <c r="D40" s="19" t="s">
        <v>101</v>
      </c>
      <c r="E40" s="26" t="s">
        <v>90</v>
      </c>
      <c r="F40" s="26" t="s">
        <v>268</v>
      </c>
      <c r="G40" s="26" t="s">
        <v>121</v>
      </c>
      <c r="H40" s="26">
        <v>100</v>
      </c>
      <c r="I40" s="26" t="s">
        <v>63</v>
      </c>
      <c r="J40" s="26">
        <v>35</v>
      </c>
      <c r="K40" s="30">
        <v>0</v>
      </c>
      <c r="L40" s="26">
        <v>35</v>
      </c>
      <c r="M40" s="26">
        <v>0</v>
      </c>
      <c r="N40" s="26">
        <v>0</v>
      </c>
      <c r="O40" s="26" t="s">
        <v>269</v>
      </c>
      <c r="P40" s="26">
        <v>142</v>
      </c>
      <c r="Q40" s="26">
        <v>113</v>
      </c>
      <c r="R40" s="19">
        <f t="shared" si="7"/>
        <v>29</v>
      </c>
      <c r="S40" s="24">
        <v>113</v>
      </c>
      <c r="T40" s="24">
        <v>5</v>
      </c>
      <c r="U40" s="26">
        <v>0.1</v>
      </c>
      <c r="V40" s="64" t="s">
        <v>65</v>
      </c>
      <c r="W40" s="55" t="s">
        <v>66</v>
      </c>
      <c r="X40" s="20" t="s">
        <v>50</v>
      </c>
      <c r="Y40" s="30" t="s">
        <v>51</v>
      </c>
      <c r="Z40" s="63" t="s">
        <v>93</v>
      </c>
      <c r="AA40" s="30" t="s">
        <v>94</v>
      </c>
      <c r="AB40" s="96" t="s">
        <v>178</v>
      </c>
      <c r="AC40" s="59">
        <f t="shared" si="6"/>
        <v>7</v>
      </c>
      <c r="AD40" s="96" t="s">
        <v>224</v>
      </c>
      <c r="AE40" s="96" t="s">
        <v>215</v>
      </c>
      <c r="AF40" s="96" t="s">
        <v>178</v>
      </c>
      <c r="AG40" s="107"/>
    </row>
    <row r="41" spans="1:33" s="7" customFormat="1" ht="49.5" customHeight="1">
      <c r="A41" s="18">
        <v>35</v>
      </c>
      <c r="B41" s="26" t="s">
        <v>270</v>
      </c>
      <c r="C41" s="26" t="s">
        <v>171</v>
      </c>
      <c r="D41" s="19" t="s">
        <v>42</v>
      </c>
      <c r="E41" s="26" t="s">
        <v>271</v>
      </c>
      <c r="F41" s="29" t="s">
        <v>272</v>
      </c>
      <c r="G41" s="29" t="s">
        <v>142</v>
      </c>
      <c r="H41" s="29">
        <v>3.5</v>
      </c>
      <c r="I41" s="29" t="s">
        <v>46</v>
      </c>
      <c r="J41" s="29">
        <v>14.8</v>
      </c>
      <c r="K41" s="30">
        <v>0</v>
      </c>
      <c r="L41" s="29">
        <v>14.8</v>
      </c>
      <c r="M41" s="29">
        <v>0</v>
      </c>
      <c r="N41" s="29">
        <v>0</v>
      </c>
      <c r="O41" s="29" t="s">
        <v>262</v>
      </c>
      <c r="P41" s="24">
        <v>186</v>
      </c>
      <c r="Q41" s="24">
        <v>26</v>
      </c>
      <c r="R41" s="19">
        <f t="shared" si="7"/>
        <v>160</v>
      </c>
      <c r="S41" s="24">
        <v>0</v>
      </c>
      <c r="T41" s="24">
        <v>0</v>
      </c>
      <c r="U41" s="24">
        <v>0</v>
      </c>
      <c r="V41" s="30" t="s">
        <v>48</v>
      </c>
      <c r="W41" s="55" t="s">
        <v>49</v>
      </c>
      <c r="X41" s="20" t="s">
        <v>50</v>
      </c>
      <c r="Y41" s="30" t="s">
        <v>51</v>
      </c>
      <c r="Z41" s="63" t="s">
        <v>93</v>
      </c>
      <c r="AA41" s="30" t="s">
        <v>94</v>
      </c>
      <c r="AB41" s="96" t="s">
        <v>273</v>
      </c>
      <c r="AC41" s="59">
        <f t="shared" si="6"/>
        <v>2.9600000000000004</v>
      </c>
      <c r="AD41" s="96" t="s">
        <v>193</v>
      </c>
      <c r="AE41" s="96" t="s">
        <v>259</v>
      </c>
      <c r="AF41" s="96" t="s">
        <v>178</v>
      </c>
      <c r="AG41" s="104"/>
    </row>
    <row r="42" spans="1:33" s="7" customFormat="1" ht="51.75" customHeight="1">
      <c r="A42" s="18">
        <v>36</v>
      </c>
      <c r="B42" s="30" t="s">
        <v>274</v>
      </c>
      <c r="C42" s="30" t="s">
        <v>171</v>
      </c>
      <c r="D42" s="19" t="s">
        <v>59</v>
      </c>
      <c r="E42" s="30" t="s">
        <v>90</v>
      </c>
      <c r="F42" s="30" t="s">
        <v>275</v>
      </c>
      <c r="G42" s="30" t="s">
        <v>62</v>
      </c>
      <c r="H42" s="30">
        <v>1</v>
      </c>
      <c r="I42" s="30" t="s">
        <v>81</v>
      </c>
      <c r="J42" s="30">
        <v>15</v>
      </c>
      <c r="K42" s="30">
        <v>0</v>
      </c>
      <c r="L42" s="30">
        <v>15</v>
      </c>
      <c r="M42" s="30">
        <v>0</v>
      </c>
      <c r="N42" s="30">
        <v>0</v>
      </c>
      <c r="O42" s="30" t="s">
        <v>276</v>
      </c>
      <c r="P42" s="30">
        <v>93</v>
      </c>
      <c r="Q42" s="30">
        <v>81</v>
      </c>
      <c r="R42" s="19">
        <f t="shared" si="7"/>
        <v>12</v>
      </c>
      <c r="S42" s="30">
        <v>81</v>
      </c>
      <c r="T42" s="30">
        <v>81</v>
      </c>
      <c r="U42" s="30">
        <v>3</v>
      </c>
      <c r="V42" s="30" t="s">
        <v>83</v>
      </c>
      <c r="W42" s="65" t="s">
        <v>84</v>
      </c>
      <c r="X42" s="20" t="s">
        <v>50</v>
      </c>
      <c r="Y42" s="30" t="s">
        <v>51</v>
      </c>
      <c r="Z42" s="63" t="s">
        <v>93</v>
      </c>
      <c r="AA42" s="30" t="s">
        <v>94</v>
      </c>
      <c r="AB42" s="96" t="s">
        <v>178</v>
      </c>
      <c r="AC42" s="59">
        <f t="shared" si="6"/>
        <v>3</v>
      </c>
      <c r="AD42" s="96" t="s">
        <v>214</v>
      </c>
      <c r="AE42" s="96" t="s">
        <v>259</v>
      </c>
      <c r="AF42" s="96" t="s">
        <v>178</v>
      </c>
      <c r="AG42" s="104"/>
    </row>
    <row r="43" spans="1:34" s="8" customFormat="1" ht="60" customHeight="1">
      <c r="A43" s="18">
        <v>37</v>
      </c>
      <c r="B43" s="24" t="s">
        <v>277</v>
      </c>
      <c r="C43" s="24" t="s">
        <v>171</v>
      </c>
      <c r="D43" s="19" t="s">
        <v>42</v>
      </c>
      <c r="E43" s="24" t="s">
        <v>132</v>
      </c>
      <c r="F43" s="24" t="s">
        <v>278</v>
      </c>
      <c r="G43" s="24" t="s">
        <v>142</v>
      </c>
      <c r="H43" s="24">
        <v>6</v>
      </c>
      <c r="I43" s="24" t="s">
        <v>81</v>
      </c>
      <c r="J43" s="24">
        <v>12</v>
      </c>
      <c r="K43" s="24">
        <v>0</v>
      </c>
      <c r="L43" s="24">
        <v>12</v>
      </c>
      <c r="M43" s="24">
        <v>0</v>
      </c>
      <c r="N43" s="24">
        <v>0</v>
      </c>
      <c r="O43" s="24" t="s">
        <v>279</v>
      </c>
      <c r="P43" s="24">
        <v>307</v>
      </c>
      <c r="Q43" s="24">
        <v>282</v>
      </c>
      <c r="R43" s="19">
        <f t="shared" si="7"/>
        <v>25</v>
      </c>
      <c r="S43" s="24">
        <v>0</v>
      </c>
      <c r="T43" s="24">
        <v>0</v>
      </c>
      <c r="U43" s="24">
        <v>0</v>
      </c>
      <c r="V43" s="24" t="s">
        <v>48</v>
      </c>
      <c r="W43" s="55" t="s">
        <v>49</v>
      </c>
      <c r="X43" s="20" t="s">
        <v>50</v>
      </c>
      <c r="Y43" s="63" t="s">
        <v>51</v>
      </c>
      <c r="Z43" s="63" t="s">
        <v>137</v>
      </c>
      <c r="AA43" s="63" t="s">
        <v>280</v>
      </c>
      <c r="AB43" s="97" t="s">
        <v>178</v>
      </c>
      <c r="AC43" s="59">
        <f t="shared" si="6"/>
        <v>2.4000000000000004</v>
      </c>
      <c r="AD43" s="78" t="s">
        <v>193</v>
      </c>
      <c r="AE43" s="78" t="s">
        <v>194</v>
      </c>
      <c r="AF43" s="89" t="s">
        <v>178</v>
      </c>
      <c r="AG43" s="23"/>
      <c r="AH43" s="105"/>
    </row>
    <row r="44" spans="1:34" s="8" customFormat="1" ht="75" customHeight="1">
      <c r="A44" s="18">
        <v>38</v>
      </c>
      <c r="B44" s="24" t="s">
        <v>281</v>
      </c>
      <c r="C44" s="29" t="s">
        <v>171</v>
      </c>
      <c r="D44" s="19" t="s">
        <v>42</v>
      </c>
      <c r="E44" s="24" t="s">
        <v>132</v>
      </c>
      <c r="F44" s="24" t="s">
        <v>282</v>
      </c>
      <c r="G44" s="24" t="s">
        <v>73</v>
      </c>
      <c r="H44" s="24">
        <v>1</v>
      </c>
      <c r="I44" s="24" t="s">
        <v>46</v>
      </c>
      <c r="J44" s="24">
        <v>50</v>
      </c>
      <c r="K44" s="24">
        <v>0</v>
      </c>
      <c r="L44" s="24">
        <v>50</v>
      </c>
      <c r="M44" s="24">
        <v>0</v>
      </c>
      <c r="N44" s="24">
        <v>0</v>
      </c>
      <c r="O44" s="24" t="s">
        <v>82</v>
      </c>
      <c r="P44" s="29">
        <v>310</v>
      </c>
      <c r="Q44" s="29">
        <v>298</v>
      </c>
      <c r="R44" s="19">
        <f t="shared" si="7"/>
        <v>12</v>
      </c>
      <c r="S44" s="29">
        <v>0</v>
      </c>
      <c r="T44" s="66">
        <v>0</v>
      </c>
      <c r="U44" s="29">
        <v>0.1</v>
      </c>
      <c r="V44" s="27" t="s">
        <v>75</v>
      </c>
      <c r="W44" s="55" t="s">
        <v>76</v>
      </c>
      <c r="X44" s="20" t="s">
        <v>50</v>
      </c>
      <c r="Y44" s="63" t="s">
        <v>51</v>
      </c>
      <c r="Z44" s="63" t="s">
        <v>137</v>
      </c>
      <c r="AA44" s="63" t="s">
        <v>280</v>
      </c>
      <c r="AB44" s="97" t="s">
        <v>178</v>
      </c>
      <c r="AC44" s="59">
        <f t="shared" si="6"/>
        <v>10</v>
      </c>
      <c r="AD44" s="78" t="s">
        <v>193</v>
      </c>
      <c r="AE44" s="78" t="s">
        <v>259</v>
      </c>
      <c r="AF44" s="89" t="s">
        <v>178</v>
      </c>
      <c r="AG44" s="23"/>
      <c r="AH44" s="105"/>
    </row>
    <row r="45" spans="1:34" s="8" customFormat="1" ht="48" customHeight="1">
      <c r="A45" s="18">
        <v>39</v>
      </c>
      <c r="B45" s="24" t="s">
        <v>283</v>
      </c>
      <c r="C45" s="27" t="s">
        <v>171</v>
      </c>
      <c r="D45" s="19" t="s">
        <v>42</v>
      </c>
      <c r="E45" s="24" t="s">
        <v>284</v>
      </c>
      <c r="F45" s="27" t="s">
        <v>285</v>
      </c>
      <c r="G45" s="27" t="s">
        <v>142</v>
      </c>
      <c r="H45" s="27">
        <v>2.5</v>
      </c>
      <c r="I45" s="24" t="s">
        <v>46</v>
      </c>
      <c r="J45" s="27">
        <v>12.5</v>
      </c>
      <c r="K45" s="41">
        <v>0</v>
      </c>
      <c r="L45" s="27">
        <v>12.5</v>
      </c>
      <c r="M45" s="27">
        <v>0</v>
      </c>
      <c r="N45" s="27">
        <v>0</v>
      </c>
      <c r="O45" s="27" t="s">
        <v>262</v>
      </c>
      <c r="P45" s="24">
        <v>720</v>
      </c>
      <c r="Q45" s="24">
        <v>446</v>
      </c>
      <c r="R45" s="19">
        <f t="shared" si="7"/>
        <v>274</v>
      </c>
      <c r="S45" s="24">
        <v>0</v>
      </c>
      <c r="T45" s="24">
        <v>0</v>
      </c>
      <c r="U45" s="24">
        <v>0</v>
      </c>
      <c r="V45" s="24" t="s">
        <v>48</v>
      </c>
      <c r="W45" s="55" t="s">
        <v>49</v>
      </c>
      <c r="X45" s="20" t="s">
        <v>50</v>
      </c>
      <c r="Y45" s="63" t="s">
        <v>51</v>
      </c>
      <c r="Z45" s="63" t="s">
        <v>157</v>
      </c>
      <c r="AA45" s="63" t="s">
        <v>158</v>
      </c>
      <c r="AB45" s="96" t="s">
        <v>178</v>
      </c>
      <c r="AC45" s="59">
        <f t="shared" si="6"/>
        <v>2.5</v>
      </c>
      <c r="AD45" s="96" t="s">
        <v>224</v>
      </c>
      <c r="AE45" s="96" t="s">
        <v>194</v>
      </c>
      <c r="AF45" s="96" t="s">
        <v>178</v>
      </c>
      <c r="AG45" s="23"/>
      <c r="AH45" s="105"/>
    </row>
    <row r="46" spans="1:34" s="8" customFormat="1" ht="48" customHeight="1">
      <c r="A46" s="18">
        <v>40</v>
      </c>
      <c r="B46" s="29" t="s">
        <v>286</v>
      </c>
      <c r="C46" s="29" t="s">
        <v>171</v>
      </c>
      <c r="D46" s="19" t="s">
        <v>42</v>
      </c>
      <c r="E46" s="24" t="s">
        <v>284</v>
      </c>
      <c r="F46" s="29" t="s">
        <v>287</v>
      </c>
      <c r="G46" s="29" t="s">
        <v>73</v>
      </c>
      <c r="H46" s="29">
        <v>1</v>
      </c>
      <c r="I46" s="24" t="s">
        <v>81</v>
      </c>
      <c r="J46" s="29">
        <v>40</v>
      </c>
      <c r="K46" s="41">
        <v>0</v>
      </c>
      <c r="L46" s="29">
        <v>40</v>
      </c>
      <c r="M46" s="29">
        <v>0</v>
      </c>
      <c r="N46" s="29">
        <v>0</v>
      </c>
      <c r="O46" s="29" t="s">
        <v>288</v>
      </c>
      <c r="P46" s="24">
        <v>635</v>
      </c>
      <c r="Q46" s="24">
        <v>257</v>
      </c>
      <c r="R46" s="19">
        <f t="shared" si="7"/>
        <v>378</v>
      </c>
      <c r="S46" s="24">
        <v>0</v>
      </c>
      <c r="T46" s="24">
        <v>0</v>
      </c>
      <c r="U46" s="24">
        <v>0</v>
      </c>
      <c r="V46" s="24" t="s">
        <v>48</v>
      </c>
      <c r="W46" s="55" t="s">
        <v>49</v>
      </c>
      <c r="X46" s="20" t="s">
        <v>50</v>
      </c>
      <c r="Y46" s="63" t="s">
        <v>51</v>
      </c>
      <c r="Z46" s="63" t="s">
        <v>157</v>
      </c>
      <c r="AA46" s="63" t="s">
        <v>158</v>
      </c>
      <c r="AB46" s="96" t="s">
        <v>178</v>
      </c>
      <c r="AC46" s="59">
        <f t="shared" si="6"/>
        <v>8</v>
      </c>
      <c r="AD46" s="96" t="s">
        <v>193</v>
      </c>
      <c r="AE46" s="96" t="s">
        <v>194</v>
      </c>
      <c r="AF46" s="96" t="s">
        <v>178</v>
      </c>
      <c r="AG46" s="23"/>
      <c r="AH46" s="105"/>
    </row>
    <row r="47" spans="1:34" s="9" customFormat="1" ht="48" customHeight="1">
      <c r="A47" s="18">
        <v>41</v>
      </c>
      <c r="B47" s="29" t="s">
        <v>289</v>
      </c>
      <c r="C47" s="27" t="s">
        <v>171</v>
      </c>
      <c r="D47" s="19" t="s">
        <v>42</v>
      </c>
      <c r="E47" s="27" t="s">
        <v>290</v>
      </c>
      <c r="F47" s="27" t="s">
        <v>291</v>
      </c>
      <c r="G47" s="27" t="s">
        <v>142</v>
      </c>
      <c r="H47" s="27">
        <v>2.2</v>
      </c>
      <c r="I47" s="27" t="s">
        <v>149</v>
      </c>
      <c r="J47" s="27">
        <v>50</v>
      </c>
      <c r="K47" s="38">
        <v>0</v>
      </c>
      <c r="L47" s="27">
        <v>50</v>
      </c>
      <c r="M47" s="27">
        <v>0</v>
      </c>
      <c r="N47" s="27">
        <v>0</v>
      </c>
      <c r="O47" s="27" t="s">
        <v>292</v>
      </c>
      <c r="P47" s="24">
        <v>210</v>
      </c>
      <c r="Q47" s="24">
        <v>60</v>
      </c>
      <c r="R47" s="19">
        <v>150</v>
      </c>
      <c r="S47" s="24">
        <v>0</v>
      </c>
      <c r="T47" s="24">
        <v>0</v>
      </c>
      <c r="U47" s="26">
        <v>0</v>
      </c>
      <c r="V47" s="30" t="s">
        <v>48</v>
      </c>
      <c r="W47" s="55" t="s">
        <v>49</v>
      </c>
      <c r="X47" s="20" t="s">
        <v>50</v>
      </c>
      <c r="Y47" s="30" t="s">
        <v>51</v>
      </c>
      <c r="Z47" s="63" t="s">
        <v>93</v>
      </c>
      <c r="AA47" s="30" t="s">
        <v>94</v>
      </c>
      <c r="AB47" s="96" t="s">
        <v>273</v>
      </c>
      <c r="AC47" s="59">
        <f t="shared" si="6"/>
        <v>10</v>
      </c>
      <c r="AD47" s="96" t="s">
        <v>214</v>
      </c>
      <c r="AE47" s="96" t="s">
        <v>194</v>
      </c>
      <c r="AF47" s="96" t="s">
        <v>178</v>
      </c>
      <c r="AG47" s="104"/>
      <c r="AH47" s="105"/>
    </row>
    <row r="48" spans="1:33" s="7" customFormat="1" ht="106.5" customHeight="1">
      <c r="A48" s="18">
        <v>42</v>
      </c>
      <c r="B48" s="24" t="s">
        <v>293</v>
      </c>
      <c r="C48" s="24" t="s">
        <v>171</v>
      </c>
      <c r="D48" s="19" t="s">
        <v>59</v>
      </c>
      <c r="E48" s="24" t="s">
        <v>79</v>
      </c>
      <c r="F48" s="24" t="s">
        <v>294</v>
      </c>
      <c r="G48" s="24" t="s">
        <v>73</v>
      </c>
      <c r="H48" s="24">
        <v>1</v>
      </c>
      <c r="I48" s="24" t="s">
        <v>46</v>
      </c>
      <c r="J48" s="24">
        <v>30</v>
      </c>
      <c r="K48" s="24">
        <v>0</v>
      </c>
      <c r="L48" s="24">
        <v>30</v>
      </c>
      <c r="M48" s="24">
        <v>0</v>
      </c>
      <c r="N48" s="24">
        <v>0</v>
      </c>
      <c r="O48" s="24" t="s">
        <v>235</v>
      </c>
      <c r="P48" s="24">
        <v>430</v>
      </c>
      <c r="Q48" s="24">
        <v>270</v>
      </c>
      <c r="R48" s="19">
        <f aca="true" t="shared" si="8" ref="R48:R50">P48-Q48</f>
        <v>160</v>
      </c>
      <c r="S48" s="24">
        <v>0</v>
      </c>
      <c r="T48" s="24">
        <v>0</v>
      </c>
      <c r="U48" s="24"/>
      <c r="V48" s="24" t="s">
        <v>295</v>
      </c>
      <c r="W48" s="67" t="s">
        <v>296</v>
      </c>
      <c r="X48" s="20" t="s">
        <v>50</v>
      </c>
      <c r="Y48" s="63" t="s">
        <v>51</v>
      </c>
      <c r="Z48" s="63" t="s">
        <v>85</v>
      </c>
      <c r="AA48" s="63" t="s">
        <v>86</v>
      </c>
      <c r="AB48" s="96" t="s">
        <v>178</v>
      </c>
      <c r="AC48" s="59">
        <f t="shared" si="6"/>
        <v>6</v>
      </c>
      <c r="AD48" s="96" t="s">
        <v>214</v>
      </c>
      <c r="AE48" s="96" t="s">
        <v>224</v>
      </c>
      <c r="AF48" s="96" t="s">
        <v>178</v>
      </c>
      <c r="AG48" s="104"/>
    </row>
    <row r="49" spans="1:33" s="7" customFormat="1" ht="55.5" customHeight="1">
      <c r="A49" s="18">
        <v>43</v>
      </c>
      <c r="B49" s="29" t="s">
        <v>297</v>
      </c>
      <c r="C49" s="24" t="s">
        <v>171</v>
      </c>
      <c r="D49" s="19" t="s">
        <v>101</v>
      </c>
      <c r="E49" s="24" t="s">
        <v>79</v>
      </c>
      <c r="F49" s="29" t="s">
        <v>298</v>
      </c>
      <c r="G49" s="29" t="s">
        <v>73</v>
      </c>
      <c r="H49" s="29">
        <v>1</v>
      </c>
      <c r="I49" s="29" t="s">
        <v>46</v>
      </c>
      <c r="J49" s="29">
        <v>16</v>
      </c>
      <c r="K49" s="24">
        <v>0</v>
      </c>
      <c r="L49" s="29">
        <v>16</v>
      </c>
      <c r="M49" s="24">
        <v>0</v>
      </c>
      <c r="N49" s="24">
        <v>0</v>
      </c>
      <c r="O49" s="29" t="s">
        <v>299</v>
      </c>
      <c r="P49" s="24">
        <v>430</v>
      </c>
      <c r="Q49" s="24">
        <v>270</v>
      </c>
      <c r="R49" s="19">
        <f t="shared" si="8"/>
        <v>160</v>
      </c>
      <c r="S49" s="24">
        <v>0</v>
      </c>
      <c r="T49" s="24">
        <v>0</v>
      </c>
      <c r="U49" s="24"/>
      <c r="V49" s="29" t="s">
        <v>106</v>
      </c>
      <c r="W49" s="61" t="s">
        <v>107</v>
      </c>
      <c r="X49" s="20" t="s">
        <v>50</v>
      </c>
      <c r="Y49" s="63" t="s">
        <v>51</v>
      </c>
      <c r="Z49" s="63" t="s">
        <v>85</v>
      </c>
      <c r="AA49" s="63" t="s">
        <v>86</v>
      </c>
      <c r="AB49" s="96" t="s">
        <v>178</v>
      </c>
      <c r="AC49" s="59">
        <f t="shared" si="6"/>
        <v>3.2</v>
      </c>
      <c r="AD49" s="96" t="s">
        <v>193</v>
      </c>
      <c r="AE49" s="96" t="s">
        <v>259</v>
      </c>
      <c r="AF49" s="96" t="s">
        <v>178</v>
      </c>
      <c r="AG49" s="104"/>
    </row>
    <row r="50" spans="1:33" s="7" customFormat="1" ht="57.75" customHeight="1">
      <c r="A50" s="18">
        <v>44</v>
      </c>
      <c r="B50" s="29" t="s">
        <v>300</v>
      </c>
      <c r="C50" s="24" t="s">
        <v>171</v>
      </c>
      <c r="D50" s="19" t="s">
        <v>42</v>
      </c>
      <c r="E50" s="24" t="s">
        <v>79</v>
      </c>
      <c r="F50" s="29" t="s">
        <v>301</v>
      </c>
      <c r="G50" s="29" t="s">
        <v>302</v>
      </c>
      <c r="H50" s="29">
        <v>150</v>
      </c>
      <c r="I50" s="29" t="s">
        <v>122</v>
      </c>
      <c r="J50" s="29">
        <v>4.5</v>
      </c>
      <c r="K50" s="24">
        <v>0</v>
      </c>
      <c r="L50" s="29">
        <v>4.5</v>
      </c>
      <c r="M50" s="24">
        <v>0</v>
      </c>
      <c r="N50" s="24">
        <v>0</v>
      </c>
      <c r="O50" s="29" t="s">
        <v>303</v>
      </c>
      <c r="P50" s="24">
        <v>430</v>
      </c>
      <c r="Q50" s="24">
        <v>270</v>
      </c>
      <c r="R50" s="19">
        <f t="shared" si="8"/>
        <v>160</v>
      </c>
      <c r="S50" s="24">
        <v>0</v>
      </c>
      <c r="T50" s="24">
        <v>0</v>
      </c>
      <c r="U50" s="24"/>
      <c r="V50" s="24" t="s">
        <v>48</v>
      </c>
      <c r="W50" s="55" t="s">
        <v>49</v>
      </c>
      <c r="X50" s="20" t="s">
        <v>50</v>
      </c>
      <c r="Y50" s="63" t="s">
        <v>51</v>
      </c>
      <c r="Z50" s="63" t="s">
        <v>85</v>
      </c>
      <c r="AA50" s="63" t="s">
        <v>86</v>
      </c>
      <c r="AB50" s="96" t="s">
        <v>178</v>
      </c>
      <c r="AC50" s="59">
        <f t="shared" si="6"/>
        <v>0.9</v>
      </c>
      <c r="AD50" s="96" t="s">
        <v>224</v>
      </c>
      <c r="AE50" s="96" t="s">
        <v>259</v>
      </c>
      <c r="AF50" s="96" t="s">
        <v>178</v>
      </c>
      <c r="AG50" s="104"/>
    </row>
    <row r="51" spans="1:33" s="7" customFormat="1" ht="57.75" customHeight="1">
      <c r="A51" s="18">
        <v>45</v>
      </c>
      <c r="B51" s="29" t="s">
        <v>304</v>
      </c>
      <c r="C51" s="26" t="s">
        <v>171</v>
      </c>
      <c r="D51" s="19" t="s">
        <v>42</v>
      </c>
      <c r="E51" s="26" t="s">
        <v>305</v>
      </c>
      <c r="F51" s="31" t="s">
        <v>306</v>
      </c>
      <c r="G51" s="31" t="s">
        <v>45</v>
      </c>
      <c r="H51" s="31">
        <v>1</v>
      </c>
      <c r="I51" s="31" t="s">
        <v>149</v>
      </c>
      <c r="J51" s="31">
        <v>45</v>
      </c>
      <c r="K51" s="26">
        <v>0</v>
      </c>
      <c r="L51" s="31">
        <v>45</v>
      </c>
      <c r="M51" s="26">
        <v>0</v>
      </c>
      <c r="N51" s="26">
        <v>0</v>
      </c>
      <c r="O51" s="31" t="s">
        <v>307</v>
      </c>
      <c r="P51" s="26">
        <v>613</v>
      </c>
      <c r="Q51" s="26">
        <v>215</v>
      </c>
      <c r="R51" s="25">
        <v>398</v>
      </c>
      <c r="S51" s="26">
        <v>0</v>
      </c>
      <c r="T51" s="24">
        <v>0</v>
      </c>
      <c r="U51" s="26"/>
      <c r="V51" s="24" t="s">
        <v>48</v>
      </c>
      <c r="W51" s="55" t="s">
        <v>49</v>
      </c>
      <c r="X51" s="20" t="s">
        <v>50</v>
      </c>
      <c r="Y51" s="63" t="s">
        <v>51</v>
      </c>
      <c r="Z51" s="63" t="s">
        <v>85</v>
      </c>
      <c r="AA51" s="63" t="s">
        <v>308</v>
      </c>
      <c r="AB51" s="96" t="s">
        <v>178</v>
      </c>
      <c r="AC51" s="59">
        <f t="shared" si="6"/>
        <v>9</v>
      </c>
      <c r="AD51" s="96" t="s">
        <v>224</v>
      </c>
      <c r="AE51" s="96" t="s">
        <v>309</v>
      </c>
      <c r="AF51" s="96" t="s">
        <v>178</v>
      </c>
      <c r="AG51" s="59"/>
    </row>
    <row r="52" spans="1:33" s="7" customFormat="1" ht="49.5" customHeight="1">
      <c r="A52" s="18">
        <v>46</v>
      </c>
      <c r="B52" s="29" t="s">
        <v>310</v>
      </c>
      <c r="C52" s="26" t="s">
        <v>171</v>
      </c>
      <c r="D52" s="19" t="s">
        <v>42</v>
      </c>
      <c r="E52" s="26" t="s">
        <v>284</v>
      </c>
      <c r="F52" s="31" t="s">
        <v>311</v>
      </c>
      <c r="G52" s="31" t="s">
        <v>73</v>
      </c>
      <c r="H52" s="31">
        <v>1</v>
      </c>
      <c r="I52" s="31" t="s">
        <v>149</v>
      </c>
      <c r="J52" s="31">
        <v>49.27</v>
      </c>
      <c r="K52" s="26"/>
      <c r="L52" s="31">
        <v>49.27</v>
      </c>
      <c r="M52" s="26"/>
      <c r="N52" s="26"/>
      <c r="O52" s="31" t="s">
        <v>312</v>
      </c>
      <c r="P52" s="24">
        <v>635</v>
      </c>
      <c r="Q52" s="24">
        <v>257</v>
      </c>
      <c r="R52" s="19">
        <f aca="true" t="shared" si="9" ref="R52:R54">P52-Q52</f>
        <v>378</v>
      </c>
      <c r="S52" s="24">
        <v>0</v>
      </c>
      <c r="T52" s="24">
        <v>0</v>
      </c>
      <c r="U52" s="24">
        <v>0</v>
      </c>
      <c r="V52" s="24" t="s">
        <v>48</v>
      </c>
      <c r="W52" s="55" t="s">
        <v>49</v>
      </c>
      <c r="X52" s="20" t="s">
        <v>50</v>
      </c>
      <c r="Y52" s="63" t="s">
        <v>51</v>
      </c>
      <c r="Z52" s="63" t="s">
        <v>157</v>
      </c>
      <c r="AA52" s="63" t="s">
        <v>158</v>
      </c>
      <c r="AB52" s="96" t="s">
        <v>178</v>
      </c>
      <c r="AC52" s="59">
        <v>10</v>
      </c>
      <c r="AD52" s="96" t="s">
        <v>313</v>
      </c>
      <c r="AE52" s="96" t="s">
        <v>314</v>
      </c>
      <c r="AF52" s="96" t="s">
        <v>315</v>
      </c>
      <c r="AG52" s="59"/>
    </row>
    <row r="53" spans="1:33" s="7" customFormat="1" ht="49.5" customHeight="1">
      <c r="A53" s="18">
        <v>47</v>
      </c>
      <c r="B53" s="29" t="s">
        <v>316</v>
      </c>
      <c r="C53" s="26" t="s">
        <v>171</v>
      </c>
      <c r="D53" s="19" t="s">
        <v>42</v>
      </c>
      <c r="E53" s="26" t="s">
        <v>284</v>
      </c>
      <c r="F53" s="31" t="s">
        <v>317</v>
      </c>
      <c r="G53" s="31" t="s">
        <v>73</v>
      </c>
      <c r="H53" s="31">
        <v>1</v>
      </c>
      <c r="I53" s="31" t="s">
        <v>149</v>
      </c>
      <c r="J53" s="31">
        <v>34.18</v>
      </c>
      <c r="K53" s="26"/>
      <c r="L53" s="31">
        <v>34.18</v>
      </c>
      <c r="M53" s="26"/>
      <c r="N53" s="26"/>
      <c r="O53" s="31" t="s">
        <v>318</v>
      </c>
      <c r="P53" s="24">
        <v>635</v>
      </c>
      <c r="Q53" s="24">
        <v>257</v>
      </c>
      <c r="R53" s="19">
        <f t="shared" si="9"/>
        <v>378</v>
      </c>
      <c r="S53" s="24">
        <v>0</v>
      </c>
      <c r="T53" s="24">
        <v>0</v>
      </c>
      <c r="U53" s="24">
        <v>0</v>
      </c>
      <c r="V53" s="24" t="s">
        <v>48</v>
      </c>
      <c r="W53" s="55" t="s">
        <v>49</v>
      </c>
      <c r="X53" s="20" t="s">
        <v>50</v>
      </c>
      <c r="Y53" s="63" t="s">
        <v>51</v>
      </c>
      <c r="Z53" s="63" t="s">
        <v>157</v>
      </c>
      <c r="AA53" s="63" t="s">
        <v>158</v>
      </c>
      <c r="AB53" s="96" t="s">
        <v>178</v>
      </c>
      <c r="AC53" s="59">
        <v>7</v>
      </c>
      <c r="AD53" s="96" t="s">
        <v>313</v>
      </c>
      <c r="AE53" s="96" t="s">
        <v>314</v>
      </c>
      <c r="AF53" s="96" t="s">
        <v>315</v>
      </c>
      <c r="AG53" s="59"/>
    </row>
    <row r="54" spans="1:33" s="7" customFormat="1" ht="45" customHeight="1">
      <c r="A54" s="18">
        <v>48</v>
      </c>
      <c r="B54" s="24" t="s">
        <v>319</v>
      </c>
      <c r="C54" s="24" t="s">
        <v>171</v>
      </c>
      <c r="D54" s="24" t="s">
        <v>320</v>
      </c>
      <c r="E54" s="26" t="s">
        <v>284</v>
      </c>
      <c r="F54" s="26" t="s">
        <v>321</v>
      </c>
      <c r="G54" s="26" t="s">
        <v>73</v>
      </c>
      <c r="H54" s="26">
        <v>1</v>
      </c>
      <c r="I54" s="31" t="s">
        <v>149</v>
      </c>
      <c r="J54" s="26">
        <v>49.86</v>
      </c>
      <c r="K54" s="26"/>
      <c r="L54" s="26">
        <v>49.86</v>
      </c>
      <c r="M54" s="26"/>
      <c r="N54" s="26"/>
      <c r="O54" s="31" t="s">
        <v>322</v>
      </c>
      <c r="P54" s="24">
        <v>635</v>
      </c>
      <c r="Q54" s="24">
        <v>257</v>
      </c>
      <c r="R54" s="19">
        <f t="shared" si="9"/>
        <v>378</v>
      </c>
      <c r="S54" s="24">
        <v>0</v>
      </c>
      <c r="T54" s="24">
        <v>0</v>
      </c>
      <c r="U54" s="24">
        <v>0</v>
      </c>
      <c r="V54" s="24" t="s">
        <v>48</v>
      </c>
      <c r="W54" s="55" t="s">
        <v>49</v>
      </c>
      <c r="X54" s="20" t="s">
        <v>50</v>
      </c>
      <c r="Y54" s="63" t="s">
        <v>51</v>
      </c>
      <c r="Z54" s="63" t="s">
        <v>157</v>
      </c>
      <c r="AA54" s="63" t="s">
        <v>158</v>
      </c>
      <c r="AB54" s="96" t="s">
        <v>178</v>
      </c>
      <c r="AC54" s="59">
        <v>10</v>
      </c>
      <c r="AD54" s="96" t="s">
        <v>323</v>
      </c>
      <c r="AE54" s="96" t="s">
        <v>324</v>
      </c>
      <c r="AF54" s="96" t="s">
        <v>315</v>
      </c>
      <c r="AG54" s="59"/>
    </row>
    <row r="55" spans="1:33" s="7" customFormat="1" ht="27" customHeight="1">
      <c r="A55" s="18"/>
      <c r="B55" s="24" t="s">
        <v>169</v>
      </c>
      <c r="C55" s="26"/>
      <c r="D55" s="24"/>
      <c r="E55" s="26"/>
      <c r="F55" s="26"/>
      <c r="G55" s="26"/>
      <c r="H55" s="26"/>
      <c r="I55" s="26"/>
      <c r="J55" s="26">
        <f aca="true" t="shared" si="10" ref="J55:R55">SUM(J25:J54)</f>
        <v>928.9399999999999</v>
      </c>
      <c r="K55" s="26">
        <f t="shared" si="10"/>
        <v>0</v>
      </c>
      <c r="L55" s="26">
        <f t="shared" si="10"/>
        <v>923.7399999999999</v>
      </c>
      <c r="M55" s="26">
        <f t="shared" si="10"/>
        <v>0</v>
      </c>
      <c r="N55" s="26">
        <f t="shared" si="10"/>
        <v>5.2</v>
      </c>
      <c r="O55" s="26">
        <f t="shared" si="10"/>
        <v>0</v>
      </c>
      <c r="P55" s="26">
        <f t="shared" si="10"/>
        <v>14077</v>
      </c>
      <c r="Q55" s="26">
        <f t="shared" si="10"/>
        <v>6795</v>
      </c>
      <c r="R55" s="26">
        <f t="shared" si="10"/>
        <v>7282</v>
      </c>
      <c r="S55" s="26"/>
      <c r="T55" s="26"/>
      <c r="U55" s="26"/>
      <c r="V55" s="68"/>
      <c r="W55" s="68"/>
      <c r="X55" s="69"/>
      <c r="Y55" s="99"/>
      <c r="Z55" s="99"/>
      <c r="AA55" s="99"/>
      <c r="AB55" s="59"/>
      <c r="AC55" s="59">
        <f>SUM(AC25:AC54)</f>
        <v>185.12</v>
      </c>
      <c r="AD55" s="96"/>
      <c r="AE55" s="96"/>
      <c r="AF55" s="96"/>
      <c r="AG55" s="59"/>
    </row>
    <row r="56" spans="1:33" s="7" customFormat="1" ht="55.5" customHeight="1">
      <c r="A56" s="18">
        <v>49</v>
      </c>
      <c r="B56" s="24" t="s">
        <v>325</v>
      </c>
      <c r="C56" s="27" t="s">
        <v>171</v>
      </c>
      <c r="D56" s="24" t="s">
        <v>320</v>
      </c>
      <c r="E56" s="27">
        <v>12</v>
      </c>
      <c r="F56" s="24" t="s">
        <v>326</v>
      </c>
      <c r="G56" s="27" t="s">
        <v>327</v>
      </c>
      <c r="H56" s="27">
        <v>1</v>
      </c>
      <c r="I56" s="27" t="s">
        <v>81</v>
      </c>
      <c r="J56" s="27">
        <v>1200</v>
      </c>
      <c r="K56" s="38">
        <v>0</v>
      </c>
      <c r="L56" s="27">
        <v>1200</v>
      </c>
      <c r="M56" s="27">
        <v>0</v>
      </c>
      <c r="N56" s="27">
        <v>0</v>
      </c>
      <c r="O56" s="27" t="s">
        <v>328</v>
      </c>
      <c r="P56" s="27">
        <v>9152</v>
      </c>
      <c r="Q56" s="27">
        <v>4259</v>
      </c>
      <c r="R56" s="19">
        <v>4893</v>
      </c>
      <c r="S56" s="27"/>
      <c r="T56" s="24"/>
      <c r="U56" s="26"/>
      <c r="V56" s="70" t="s">
        <v>329</v>
      </c>
      <c r="W56" s="70" t="s">
        <v>330</v>
      </c>
      <c r="X56" s="20" t="s">
        <v>50</v>
      </c>
      <c r="Y56" s="63" t="s">
        <v>51</v>
      </c>
      <c r="Z56" s="63" t="s">
        <v>331</v>
      </c>
      <c r="AA56" s="63" t="s">
        <v>332</v>
      </c>
      <c r="AB56" s="87" t="s">
        <v>178</v>
      </c>
      <c r="AC56" s="87"/>
      <c r="AD56" s="88" t="s">
        <v>333</v>
      </c>
      <c r="AE56" s="88" t="s">
        <v>334</v>
      </c>
      <c r="AF56" s="89" t="s">
        <v>178</v>
      </c>
      <c r="AG56" s="104"/>
    </row>
    <row r="57" spans="1:33" s="7" customFormat="1" ht="22.5" customHeight="1">
      <c r="A57" s="18"/>
      <c r="B57" s="24" t="s">
        <v>335</v>
      </c>
      <c r="C57" s="27"/>
      <c r="D57" s="24"/>
      <c r="E57" s="27"/>
      <c r="F57" s="27"/>
      <c r="G57" s="27"/>
      <c r="H57" s="27"/>
      <c r="I57" s="27"/>
      <c r="J57" s="27">
        <f aca="true" t="shared" si="11" ref="J57:N57">J55+J24+J56+J20</f>
        <v>6006.34</v>
      </c>
      <c r="K57" s="27">
        <f t="shared" si="11"/>
        <v>605.265404</v>
      </c>
      <c r="L57" s="27">
        <f t="shared" si="11"/>
        <v>3395.8745959999997</v>
      </c>
      <c r="M57" s="27">
        <f t="shared" si="11"/>
        <v>360</v>
      </c>
      <c r="N57" s="27">
        <f t="shared" si="11"/>
        <v>1645.2</v>
      </c>
      <c r="O57" s="27"/>
      <c r="P57" s="27">
        <f aca="true" t="shared" si="12" ref="P57:R57">P55+P24+P56+P20</f>
        <v>44415</v>
      </c>
      <c r="Q57" s="27">
        <f t="shared" si="12"/>
        <v>23291</v>
      </c>
      <c r="R57" s="27">
        <f t="shared" si="12"/>
        <v>21124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>
        <f>AC20+AC24+AC55</f>
        <v>1090.52</v>
      </c>
      <c r="AD57" s="27"/>
      <c r="AE57" s="27"/>
      <c r="AF57" s="27"/>
      <c r="AG57" s="27"/>
    </row>
  </sheetData>
  <sheetProtection/>
  <mergeCells count="21">
    <mergeCell ref="A1:AG1"/>
    <mergeCell ref="A2:D2"/>
    <mergeCell ref="E2:F2"/>
    <mergeCell ref="V2:AA2"/>
    <mergeCell ref="AD2:AG2"/>
    <mergeCell ref="B3:I3"/>
    <mergeCell ref="J3:N3"/>
    <mergeCell ref="P3:R3"/>
    <mergeCell ref="S3:T3"/>
    <mergeCell ref="V3:W3"/>
    <mergeCell ref="X3:Y3"/>
    <mergeCell ref="Z3:AA3"/>
    <mergeCell ref="A3:A4"/>
    <mergeCell ref="O3:O4"/>
    <mergeCell ref="U3:U4"/>
    <mergeCell ref="AB3:AB4"/>
    <mergeCell ref="AC3:AC4"/>
    <mergeCell ref="AD3:AD4"/>
    <mergeCell ref="AE3:AE4"/>
    <mergeCell ref="AF3:AF4"/>
    <mergeCell ref="AG3:AG4"/>
  </mergeCells>
  <printOptions/>
  <pageMargins left="0.3576388888888889" right="0.16111111111111112" top="0.8027777777777778" bottom="1" header="0.5118055555555555" footer="0.5118055555555555"/>
  <pageSetup fitToHeight="0" fitToWidth="1"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2018-10-26T01:45:12Z</dcterms:created>
  <dcterms:modified xsi:type="dcterms:W3CDTF">2019-03-29T09:14:37Z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eadingLayo">
    <vt:bool>true</vt:bool>
  </property>
</Properties>
</file>